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66925"/>
  <mc:AlternateContent xmlns:mc="http://schemas.openxmlformats.org/markup-compatibility/2006">
    <mc:Choice Requires="x15">
      <x15ac:absPath xmlns:x15ac="http://schemas.microsoft.com/office/spreadsheetml/2010/11/ac" url="C:\Users\101201548\Documents\الانظمة التشغيلية\New folder\"/>
    </mc:Choice>
  </mc:AlternateContent>
  <xr:revisionPtr revIDLastSave="0" documentId="8_{2BBFC2BB-182A-4DCA-8E01-98FF75858AB9}" xr6:coauthVersionLast="47" xr6:coauthVersionMax="47" xr10:uidLastSave="{00000000-0000-0000-0000-000000000000}"/>
  <bookViews>
    <workbookView xWindow="-110" yWindow="-110" windowWidth="38620" windowHeight="21220" tabRatio="877" firstSheet="14" activeTab="21" xr2:uid="{00000000-000D-0000-FFFF-FFFF00000000}"/>
  </bookViews>
  <sheets>
    <sheet name="الرئيسية" sheetId="6" r:id="rId1"/>
    <sheet name="قائمة المحتويات" sheetId="7" r:id="rId2"/>
    <sheet name="سجل الأداة" sheetId="8" r:id="rId3"/>
    <sheet name="اجراءات التقييم وقياس الإلتزام" sheetId="19" r:id="rId4"/>
    <sheet name="تعليمات" sheetId="20" r:id="rId5"/>
    <sheet name="شعار الجهة" sheetId="22" r:id="rId6"/>
    <sheet name="معلومات اساسية عن الجهة" sheetId="33" r:id="rId7"/>
    <sheet name="معلومات عن المرفق 1 " sheetId="32" r:id="rId8"/>
    <sheet name="حالة الالتزام بالضوابط للمرفق 1" sheetId="34" r:id="rId9"/>
    <sheet name="ملخص نتائج التقييم والإلتزام م1" sheetId="27" r:id="rId10"/>
    <sheet name="معلومات عن المرفق 2" sheetId="35" r:id="rId11"/>
    <sheet name="حالة الالتزام بالضوابط للمرفق 2" sheetId="36" r:id="rId12"/>
    <sheet name="ملخص نتائج التقييم والإلتزام م2" sheetId="37" r:id="rId13"/>
    <sheet name="معلومات عن المرفق 3" sheetId="38" r:id="rId14"/>
    <sheet name="حالة الالتزام بالضوابط للمرفق 3" sheetId="39" r:id="rId15"/>
    <sheet name="ملخص نتائج التقييم والإلتزام م3" sheetId="40" r:id="rId16"/>
    <sheet name="معلومات عن المرفق 4" sheetId="41" r:id="rId17"/>
    <sheet name="حالة الالتزام بالضوابط للمرفق 4" sheetId="42" r:id="rId18"/>
    <sheet name="ملخص نتائج التقييم والإلتزام م4" sheetId="43" r:id="rId19"/>
    <sheet name="معلومات عن المرفق 5" sheetId="44" r:id="rId20"/>
    <sheet name="حالة الالتزام بالضوابط للمرفق 5" sheetId="45" r:id="rId21"/>
    <sheet name="ملخص نتائج التقييم والإلتزام م5" sheetId="46" r:id="rId22"/>
    <sheet name="Data Validation Lists" sheetId="31" state="hidden" r:id="rId23"/>
  </sheets>
  <externalReferences>
    <externalReference r:id="rId24"/>
  </externalReferences>
  <definedNames>
    <definedName name="_xlnm._FilterDatabase" localSheetId="8" hidden="1">'حالة الالتزام بالضوابط للمرفق 1'!$B$6:$Q$175</definedName>
    <definedName name="_xlnm._FilterDatabase" localSheetId="11" hidden="1">'حالة الالتزام بالضوابط للمرفق 2'!$B$6:$Q$175</definedName>
    <definedName name="_xlnm._FilterDatabase" localSheetId="14" hidden="1">'حالة الالتزام بالضوابط للمرفق 3'!$B$6:$Q$175</definedName>
    <definedName name="_xlnm._FilterDatabase" localSheetId="17" hidden="1">'حالة الالتزام بالضوابط للمرفق 4'!$B$6:$Q$175</definedName>
    <definedName name="_xlnm._FilterDatabase" localSheetId="20" hidden="1">'حالة الالتزام بالضوابط للمرفق 5'!$B$6:$Q$175</definedName>
    <definedName name="Comp_st_1">[1]tbl_choices!$C$7:$C$10</definedName>
    <definedName name="Highest_SL" localSheetId="6">#REF!</definedName>
    <definedName name="Highest_SL">#REF!</definedName>
    <definedName name="SSS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4" i="46" l="1"/>
  <c r="B94" i="46"/>
  <c r="B83" i="46"/>
  <c r="B82" i="46"/>
  <c r="B81" i="46"/>
  <c r="B80" i="46"/>
  <c r="B66" i="46"/>
  <c r="B65" i="46"/>
  <c r="B64" i="46"/>
  <c r="B63" i="46"/>
  <c r="B48" i="46"/>
  <c r="B47" i="46"/>
  <c r="B46" i="46"/>
  <c r="B45" i="46"/>
  <c r="B30" i="46"/>
  <c r="B29" i="46"/>
  <c r="B28" i="46"/>
  <c r="B27" i="46"/>
  <c r="B11" i="46"/>
  <c r="B10" i="46"/>
  <c r="B9" i="46"/>
  <c r="B8" i="46"/>
  <c r="L175" i="45"/>
  <c r="I175" i="45"/>
  <c r="L174" i="45"/>
  <c r="I174" i="45"/>
  <c r="L173" i="45"/>
  <c r="I173" i="45"/>
  <c r="L172" i="45"/>
  <c r="I172" i="45"/>
  <c r="L171" i="45"/>
  <c r="I171" i="45"/>
  <c r="I170" i="45"/>
  <c r="L169" i="45"/>
  <c r="I169" i="45"/>
  <c r="L168" i="45"/>
  <c r="I168" i="45"/>
  <c r="L167" i="45"/>
  <c r="I167" i="45"/>
  <c r="L166" i="45"/>
  <c r="I166" i="45"/>
  <c r="L165" i="45"/>
  <c r="I165" i="45"/>
  <c r="L164" i="45"/>
  <c r="I164" i="45"/>
  <c r="L163" i="45"/>
  <c r="I163" i="45"/>
  <c r="I162" i="45"/>
  <c r="L161" i="45"/>
  <c r="I161" i="45"/>
  <c r="L160" i="45"/>
  <c r="I160" i="45"/>
  <c r="L159" i="45"/>
  <c r="I159" i="45"/>
  <c r="L158" i="45"/>
  <c r="I158" i="45"/>
  <c r="L157" i="45"/>
  <c r="I157" i="45"/>
  <c r="L156" i="45"/>
  <c r="I156" i="45"/>
  <c r="L155" i="45"/>
  <c r="I155" i="45"/>
  <c r="L154" i="45"/>
  <c r="I154" i="45"/>
  <c r="L153" i="45"/>
  <c r="I153" i="45"/>
  <c r="L152" i="45"/>
  <c r="I152" i="45"/>
  <c r="I151" i="45"/>
  <c r="L150" i="45"/>
  <c r="I150" i="45"/>
  <c r="L149" i="45"/>
  <c r="I149" i="45"/>
  <c r="L148" i="45"/>
  <c r="I148" i="45"/>
  <c r="L147" i="45"/>
  <c r="I147" i="45"/>
  <c r="L146" i="45"/>
  <c r="I146" i="45"/>
  <c r="L145" i="45"/>
  <c r="I145" i="45"/>
  <c r="L144" i="45"/>
  <c r="I144" i="45"/>
  <c r="L143" i="45"/>
  <c r="I143" i="45"/>
  <c r="L142" i="45"/>
  <c r="I142" i="45"/>
  <c r="I141" i="45"/>
  <c r="L140" i="45"/>
  <c r="I140" i="45"/>
  <c r="L139" i="45"/>
  <c r="I139" i="45"/>
  <c r="L138" i="45"/>
  <c r="I138" i="45"/>
  <c r="L137" i="45"/>
  <c r="I137" i="45"/>
  <c r="L136" i="45"/>
  <c r="I136" i="45"/>
  <c r="L135" i="45"/>
  <c r="I135" i="45"/>
  <c r="L134" i="45"/>
  <c r="I134" i="45"/>
  <c r="L133" i="45"/>
  <c r="I133" i="45"/>
  <c r="L132" i="45"/>
  <c r="I132" i="45"/>
  <c r="L131" i="45"/>
  <c r="I131" i="45"/>
  <c r="L130" i="45"/>
  <c r="I130" i="45"/>
  <c r="I129" i="45"/>
  <c r="L128" i="45"/>
  <c r="I128" i="45"/>
  <c r="L127" i="45"/>
  <c r="I127" i="45"/>
  <c r="L126" i="45"/>
  <c r="I126" i="45"/>
  <c r="L125" i="45"/>
  <c r="I125" i="45"/>
  <c r="L124" i="45"/>
  <c r="I124" i="45"/>
  <c r="I123" i="45"/>
  <c r="L122" i="45"/>
  <c r="I122" i="45"/>
  <c r="L121" i="45"/>
  <c r="I121" i="45"/>
  <c r="L120" i="45"/>
  <c r="I120" i="45"/>
  <c r="L119" i="45"/>
  <c r="I119" i="45"/>
  <c r="I118" i="45"/>
  <c r="L117" i="45"/>
  <c r="I117" i="45"/>
  <c r="L116" i="45"/>
  <c r="I116" i="45"/>
  <c r="L115" i="45"/>
  <c r="I115" i="45"/>
  <c r="L114" i="45"/>
  <c r="I114" i="45"/>
  <c r="L113" i="45"/>
  <c r="I113" i="45"/>
  <c r="I112" i="45"/>
  <c r="L111" i="45"/>
  <c r="I111" i="45"/>
  <c r="L110" i="45"/>
  <c r="I110" i="45"/>
  <c r="L109" i="45"/>
  <c r="I109" i="45"/>
  <c r="L108" i="45"/>
  <c r="I108" i="45"/>
  <c r="L107" i="45"/>
  <c r="I107" i="45"/>
  <c r="L106" i="45"/>
  <c r="I106" i="45"/>
  <c r="L105" i="45"/>
  <c r="I105" i="45"/>
  <c r="I104" i="45"/>
  <c r="L103" i="45"/>
  <c r="I103" i="45"/>
  <c r="L102" i="45"/>
  <c r="I102" i="45"/>
  <c r="L101" i="45"/>
  <c r="I101" i="45"/>
  <c r="L100" i="45"/>
  <c r="I100" i="45"/>
  <c r="L99" i="45"/>
  <c r="I99" i="45"/>
  <c r="L98" i="45"/>
  <c r="I98" i="45"/>
  <c r="I97" i="45"/>
  <c r="L96" i="45"/>
  <c r="I96" i="45"/>
  <c r="L95" i="45"/>
  <c r="I95" i="45"/>
  <c r="L94" i="45"/>
  <c r="I94" i="45"/>
  <c r="L93" i="45"/>
  <c r="I93" i="45"/>
  <c r="L92" i="45"/>
  <c r="I92" i="45"/>
  <c r="L91" i="45"/>
  <c r="I91" i="45"/>
  <c r="L90" i="45"/>
  <c r="I90" i="45"/>
  <c r="L89" i="45"/>
  <c r="I89" i="45"/>
  <c r="L88" i="45"/>
  <c r="I88" i="45"/>
  <c r="L87" i="45"/>
  <c r="I87" i="45"/>
  <c r="L86" i="45"/>
  <c r="I86" i="45"/>
  <c r="L85" i="45"/>
  <c r="I85" i="45"/>
  <c r="L84" i="45"/>
  <c r="I84" i="45"/>
  <c r="L83" i="45"/>
  <c r="I83" i="45"/>
  <c r="L82" i="45"/>
  <c r="I82" i="45"/>
  <c r="L81" i="45"/>
  <c r="I81" i="45"/>
  <c r="L80" i="45"/>
  <c r="I80" i="45"/>
  <c r="I79" i="45"/>
  <c r="L78" i="45"/>
  <c r="I78" i="45"/>
  <c r="L77" i="45"/>
  <c r="I77" i="45"/>
  <c r="L76" i="45"/>
  <c r="I76" i="45"/>
  <c r="L75" i="45"/>
  <c r="I75" i="45"/>
  <c r="L74" i="45"/>
  <c r="I74" i="45"/>
  <c r="L73" i="45"/>
  <c r="I73" i="45"/>
  <c r="L72" i="45"/>
  <c r="I72" i="45"/>
  <c r="L71" i="45"/>
  <c r="I71" i="45"/>
  <c r="L70" i="45"/>
  <c r="I70" i="45"/>
  <c r="L69" i="45"/>
  <c r="I69" i="45"/>
  <c r="L68" i="45"/>
  <c r="I68" i="45"/>
  <c r="L67" i="45"/>
  <c r="I67" i="45"/>
  <c r="L66" i="45"/>
  <c r="I66" i="45"/>
  <c r="L65" i="45"/>
  <c r="I65" i="45"/>
  <c r="I64" i="45"/>
  <c r="L63" i="45"/>
  <c r="I63" i="45"/>
  <c r="L62" i="45"/>
  <c r="I62" i="45"/>
  <c r="L61" i="45"/>
  <c r="I61" i="45"/>
  <c r="L60" i="45"/>
  <c r="I60" i="45"/>
  <c r="L59" i="45"/>
  <c r="I59" i="45"/>
  <c r="L58" i="45"/>
  <c r="I58" i="45"/>
  <c r="L57" i="45"/>
  <c r="I57" i="45"/>
  <c r="L56" i="45"/>
  <c r="I56" i="45"/>
  <c r="L55" i="45"/>
  <c r="I55" i="45"/>
  <c r="L54" i="45"/>
  <c r="I54" i="45"/>
  <c r="L53" i="45"/>
  <c r="I53" i="45"/>
  <c r="L52" i="45"/>
  <c r="I52" i="45"/>
  <c r="I51" i="45"/>
  <c r="L50" i="45"/>
  <c r="I50" i="45"/>
  <c r="L49" i="45"/>
  <c r="I49" i="45"/>
  <c r="L48" i="45"/>
  <c r="I48" i="45"/>
  <c r="L47" i="45"/>
  <c r="I47" i="45"/>
  <c r="L46" i="45"/>
  <c r="I46" i="45"/>
  <c r="L45" i="45"/>
  <c r="I45" i="45"/>
  <c r="I44" i="45"/>
  <c r="L43" i="45"/>
  <c r="I43" i="45"/>
  <c r="L42" i="45"/>
  <c r="I42" i="45"/>
  <c r="I41" i="45"/>
  <c r="L40" i="45"/>
  <c r="I40" i="45"/>
  <c r="L39" i="45"/>
  <c r="I39" i="45"/>
  <c r="L38" i="45"/>
  <c r="I38" i="45"/>
  <c r="L37" i="45"/>
  <c r="I37" i="45"/>
  <c r="L36" i="45"/>
  <c r="I36" i="45"/>
  <c r="L35" i="45"/>
  <c r="I35" i="45"/>
  <c r="L34" i="45"/>
  <c r="I34" i="45"/>
  <c r="L33" i="45"/>
  <c r="I33" i="45"/>
  <c r="L32" i="45"/>
  <c r="I32" i="45"/>
  <c r="L31" i="45"/>
  <c r="I31" i="45"/>
  <c r="L30" i="45"/>
  <c r="I30" i="45"/>
  <c r="I29" i="45"/>
  <c r="L28" i="45"/>
  <c r="I28" i="45"/>
  <c r="L27" i="45"/>
  <c r="I27" i="45"/>
  <c r="L26" i="45"/>
  <c r="I26" i="45"/>
  <c r="L25" i="45"/>
  <c r="I25" i="45"/>
  <c r="L24" i="45"/>
  <c r="I24" i="45"/>
  <c r="L23" i="45"/>
  <c r="I23" i="45"/>
  <c r="L22" i="45"/>
  <c r="I22" i="45"/>
  <c r="I21" i="45"/>
  <c r="L20" i="45"/>
  <c r="I20" i="45"/>
  <c r="L19" i="45"/>
  <c r="I19" i="45"/>
  <c r="L18" i="45"/>
  <c r="I18" i="45"/>
  <c r="L17" i="45"/>
  <c r="I17" i="45"/>
  <c r="L16" i="45"/>
  <c r="I16" i="45"/>
  <c r="L15" i="45"/>
  <c r="I15" i="45"/>
  <c r="L14" i="45"/>
  <c r="I14" i="45"/>
  <c r="I13" i="45"/>
  <c r="L12" i="45"/>
  <c r="I12" i="45"/>
  <c r="L11" i="45"/>
  <c r="I11" i="45"/>
  <c r="I10" i="45"/>
  <c r="L9" i="45"/>
  <c r="I9" i="45"/>
  <c r="L8" i="45"/>
  <c r="I8" i="45"/>
  <c r="L7" i="45"/>
  <c r="I7" i="45"/>
  <c r="F15" i="44"/>
  <c r="C15" i="44"/>
  <c r="E94" i="43"/>
  <c r="B94" i="43"/>
  <c r="B83" i="43"/>
  <c r="B82" i="43"/>
  <c r="B81" i="43"/>
  <c r="B80" i="43"/>
  <c r="B66" i="43"/>
  <c r="B65" i="43"/>
  <c r="B64" i="43"/>
  <c r="B63" i="43"/>
  <c r="B48" i="43"/>
  <c r="B47" i="43"/>
  <c r="B46" i="43"/>
  <c r="B45" i="43"/>
  <c r="B30" i="43"/>
  <c r="B29" i="43"/>
  <c r="B28" i="43"/>
  <c r="B27" i="43"/>
  <c r="B11" i="43"/>
  <c r="B10" i="43"/>
  <c r="B9" i="43"/>
  <c r="B8" i="43"/>
  <c r="L175" i="42"/>
  <c r="I175" i="42"/>
  <c r="L174" i="42"/>
  <c r="I174" i="42"/>
  <c r="L173" i="42"/>
  <c r="L170" i="42" s="1"/>
  <c r="K170" i="42" s="1"/>
  <c r="I173" i="42"/>
  <c r="L172" i="42"/>
  <c r="I172" i="42"/>
  <c r="L171" i="42"/>
  <c r="I171" i="42"/>
  <c r="I170" i="42"/>
  <c r="L169" i="42"/>
  <c r="I169" i="42"/>
  <c r="L168" i="42"/>
  <c r="I168" i="42"/>
  <c r="L167" i="42"/>
  <c r="I167" i="42"/>
  <c r="L166" i="42"/>
  <c r="I166" i="42"/>
  <c r="L162" i="42" s="1"/>
  <c r="K162" i="42" s="1"/>
  <c r="L165" i="42"/>
  <c r="I165" i="42"/>
  <c r="L164" i="42"/>
  <c r="I164" i="42"/>
  <c r="L163" i="42"/>
  <c r="I163" i="42"/>
  <c r="I162" i="42"/>
  <c r="L161" i="42"/>
  <c r="I161" i="42"/>
  <c r="L160" i="42"/>
  <c r="I160" i="42"/>
  <c r="L159" i="42"/>
  <c r="I159" i="42"/>
  <c r="L158" i="42"/>
  <c r="I158" i="42"/>
  <c r="L157" i="42"/>
  <c r="I157" i="42"/>
  <c r="L156" i="42"/>
  <c r="I156" i="42"/>
  <c r="L155" i="42"/>
  <c r="I155" i="42"/>
  <c r="L154" i="42"/>
  <c r="L151" i="42" s="1"/>
  <c r="K151" i="42" s="1"/>
  <c r="I154" i="42"/>
  <c r="L153" i="42"/>
  <c r="I153" i="42"/>
  <c r="L152" i="42"/>
  <c r="I152" i="42"/>
  <c r="I151" i="42"/>
  <c r="L150" i="42"/>
  <c r="I150" i="42"/>
  <c r="L149" i="42"/>
  <c r="I149" i="42"/>
  <c r="L148" i="42"/>
  <c r="I148" i="42"/>
  <c r="L147" i="42"/>
  <c r="I147" i="42"/>
  <c r="L146" i="42"/>
  <c r="I146" i="42"/>
  <c r="L145" i="42"/>
  <c r="I145" i="42"/>
  <c r="L144" i="42"/>
  <c r="I144" i="42"/>
  <c r="L143" i="42"/>
  <c r="I143" i="42"/>
  <c r="L142" i="42"/>
  <c r="I142" i="42"/>
  <c r="L141" i="42" s="1"/>
  <c r="K141" i="42" s="1"/>
  <c r="I141" i="42"/>
  <c r="L140" i="42"/>
  <c r="I140" i="42"/>
  <c r="L139" i="42"/>
  <c r="I139" i="42"/>
  <c r="L138" i="42"/>
  <c r="I138" i="42"/>
  <c r="L137" i="42"/>
  <c r="I137" i="42"/>
  <c r="L136" i="42"/>
  <c r="I136" i="42"/>
  <c r="L135" i="42"/>
  <c r="I135" i="42"/>
  <c r="L134" i="42"/>
  <c r="I134" i="42"/>
  <c r="L133" i="42"/>
  <c r="I133" i="42"/>
  <c r="L132" i="42"/>
  <c r="I132" i="42"/>
  <c r="L131" i="42"/>
  <c r="I131" i="42"/>
  <c r="L130" i="42"/>
  <c r="I130" i="42"/>
  <c r="I129" i="42"/>
  <c r="L128" i="42"/>
  <c r="I128" i="42"/>
  <c r="L127" i="42"/>
  <c r="I127" i="42"/>
  <c r="L126" i="42"/>
  <c r="I126" i="42"/>
  <c r="L125" i="42"/>
  <c r="I125" i="42"/>
  <c r="L124" i="42"/>
  <c r="I124" i="42"/>
  <c r="L123" i="42" s="1"/>
  <c r="K123" i="42" s="1"/>
  <c r="I123" i="42"/>
  <c r="L122" i="42"/>
  <c r="I122" i="42"/>
  <c r="L121" i="42"/>
  <c r="I121" i="42"/>
  <c r="L120" i="42"/>
  <c r="I120" i="42"/>
  <c r="L119" i="42"/>
  <c r="I119" i="42"/>
  <c r="I118" i="42"/>
  <c r="L117" i="42"/>
  <c r="I117" i="42"/>
  <c r="L116" i="42"/>
  <c r="I116" i="42"/>
  <c r="L115" i="42"/>
  <c r="I115" i="42"/>
  <c r="L114" i="42"/>
  <c r="I114" i="42"/>
  <c r="L113" i="42"/>
  <c r="I113" i="42"/>
  <c r="I112" i="42"/>
  <c r="L111" i="42"/>
  <c r="I111" i="42"/>
  <c r="L110" i="42"/>
  <c r="I110" i="42"/>
  <c r="L109" i="42"/>
  <c r="I109" i="42"/>
  <c r="L108" i="42"/>
  <c r="I108" i="42"/>
  <c r="L107" i="42"/>
  <c r="I107" i="42"/>
  <c r="L106" i="42"/>
  <c r="I106" i="42"/>
  <c r="L105" i="42"/>
  <c r="I105" i="42"/>
  <c r="I104" i="42"/>
  <c r="L103" i="42"/>
  <c r="I103" i="42"/>
  <c r="L102" i="42"/>
  <c r="I102" i="42"/>
  <c r="L101" i="42"/>
  <c r="I101" i="42"/>
  <c r="L100" i="42"/>
  <c r="I100" i="42"/>
  <c r="L99" i="42"/>
  <c r="I99" i="42"/>
  <c r="L98" i="42"/>
  <c r="I98" i="42"/>
  <c r="I97" i="42"/>
  <c r="L96" i="42"/>
  <c r="I96" i="42"/>
  <c r="L95" i="42"/>
  <c r="I95" i="42"/>
  <c r="L94" i="42"/>
  <c r="I94" i="42"/>
  <c r="L93" i="42"/>
  <c r="I93" i="42"/>
  <c r="L92" i="42"/>
  <c r="I92" i="42"/>
  <c r="L91" i="42"/>
  <c r="I91" i="42"/>
  <c r="L90" i="42"/>
  <c r="I90" i="42"/>
  <c r="L89" i="42"/>
  <c r="I89" i="42"/>
  <c r="L88" i="42"/>
  <c r="I88" i="42"/>
  <c r="L87" i="42"/>
  <c r="I87" i="42"/>
  <c r="L86" i="42"/>
  <c r="I86" i="42"/>
  <c r="L85" i="42"/>
  <c r="I85" i="42"/>
  <c r="L84" i="42"/>
  <c r="I84" i="42"/>
  <c r="L83" i="42"/>
  <c r="I83" i="42"/>
  <c r="L82" i="42"/>
  <c r="I82" i="42"/>
  <c r="L81" i="42"/>
  <c r="I81" i="42"/>
  <c r="L80" i="42"/>
  <c r="I80" i="42"/>
  <c r="I79" i="42"/>
  <c r="L78" i="42"/>
  <c r="I78" i="42"/>
  <c r="L77" i="42"/>
  <c r="I77" i="42"/>
  <c r="L76" i="42"/>
  <c r="I76" i="42"/>
  <c r="L75" i="42"/>
  <c r="I75" i="42"/>
  <c r="L74" i="42"/>
  <c r="I74" i="42"/>
  <c r="L73" i="42"/>
  <c r="I73" i="42"/>
  <c r="L72" i="42"/>
  <c r="I72" i="42"/>
  <c r="L71" i="42"/>
  <c r="I71" i="42"/>
  <c r="L70" i="42"/>
  <c r="I70" i="42"/>
  <c r="L69" i="42"/>
  <c r="I69" i="42"/>
  <c r="L68" i="42"/>
  <c r="I68" i="42"/>
  <c r="L67" i="42"/>
  <c r="I67" i="42"/>
  <c r="L66" i="42"/>
  <c r="I66" i="42"/>
  <c r="L65" i="42"/>
  <c r="I65" i="42"/>
  <c r="I64" i="42"/>
  <c r="L63" i="42"/>
  <c r="I63" i="42"/>
  <c r="L62" i="42"/>
  <c r="I62" i="42"/>
  <c r="L61" i="42"/>
  <c r="I61" i="42"/>
  <c r="L60" i="42"/>
  <c r="I60" i="42"/>
  <c r="L59" i="42"/>
  <c r="I59" i="42"/>
  <c r="L58" i="42"/>
  <c r="I58" i="42"/>
  <c r="L57" i="42"/>
  <c r="I57" i="42"/>
  <c r="L56" i="42"/>
  <c r="I56" i="42"/>
  <c r="L55" i="42"/>
  <c r="I55" i="42"/>
  <c r="L54" i="42"/>
  <c r="I54" i="42"/>
  <c r="L53" i="42"/>
  <c r="I53" i="42"/>
  <c r="L52" i="42"/>
  <c r="L51" i="42" s="1"/>
  <c r="K51" i="42" s="1"/>
  <c r="I52" i="42"/>
  <c r="I51" i="42"/>
  <c r="L50" i="42"/>
  <c r="I50" i="42"/>
  <c r="L49" i="42"/>
  <c r="I49" i="42"/>
  <c r="L48" i="42"/>
  <c r="I48" i="42"/>
  <c r="L47" i="42"/>
  <c r="I47" i="42"/>
  <c r="L46" i="42"/>
  <c r="I46" i="42"/>
  <c r="L45" i="42"/>
  <c r="I45" i="42"/>
  <c r="I44" i="42"/>
  <c r="L43" i="42"/>
  <c r="I43" i="42"/>
  <c r="L42" i="42"/>
  <c r="I42" i="42"/>
  <c r="L41" i="42" s="1"/>
  <c r="K41" i="42" s="1"/>
  <c r="I41" i="42"/>
  <c r="L40" i="42"/>
  <c r="I40" i="42"/>
  <c r="L39" i="42"/>
  <c r="I39" i="42"/>
  <c r="L38" i="42"/>
  <c r="I38" i="42"/>
  <c r="L37" i="42"/>
  <c r="I37" i="42"/>
  <c r="L36" i="42"/>
  <c r="I36" i="42"/>
  <c r="L35" i="42"/>
  <c r="I35" i="42"/>
  <c r="L34" i="42"/>
  <c r="I34" i="42"/>
  <c r="L33" i="42"/>
  <c r="I33" i="42"/>
  <c r="L32" i="42"/>
  <c r="I32" i="42"/>
  <c r="L31" i="42"/>
  <c r="I31" i="42"/>
  <c r="L30" i="42"/>
  <c r="I30" i="42"/>
  <c r="I29" i="42"/>
  <c r="L28" i="42"/>
  <c r="I28" i="42"/>
  <c r="L27" i="42"/>
  <c r="I27" i="42"/>
  <c r="L26" i="42"/>
  <c r="I26" i="42"/>
  <c r="L25" i="42"/>
  <c r="I25" i="42"/>
  <c r="L24" i="42"/>
  <c r="I24" i="42"/>
  <c r="L23" i="42"/>
  <c r="I23" i="42"/>
  <c r="L22" i="42"/>
  <c r="I22" i="42"/>
  <c r="L21" i="42" s="1"/>
  <c r="K21" i="42" s="1"/>
  <c r="I21" i="42"/>
  <c r="L20" i="42"/>
  <c r="I20" i="42"/>
  <c r="L19" i="42"/>
  <c r="I19" i="42"/>
  <c r="L18" i="42"/>
  <c r="I18" i="42"/>
  <c r="L17" i="42"/>
  <c r="I17" i="42"/>
  <c r="L16" i="42"/>
  <c r="I16" i="42"/>
  <c r="L15" i="42"/>
  <c r="I15" i="42"/>
  <c r="L14" i="42"/>
  <c r="I14" i="42"/>
  <c r="I13" i="42"/>
  <c r="L12" i="42"/>
  <c r="I12" i="42"/>
  <c r="L11" i="42"/>
  <c r="I11" i="42"/>
  <c r="L10" i="42"/>
  <c r="K10" i="42" s="1"/>
  <c r="I10" i="42"/>
  <c r="L9" i="42"/>
  <c r="I9" i="42"/>
  <c r="L8" i="42"/>
  <c r="I8" i="42"/>
  <c r="L7" i="42"/>
  <c r="I7" i="42"/>
  <c r="F15" i="41"/>
  <c r="C15" i="41"/>
  <c r="E94" i="40"/>
  <c r="B94" i="40"/>
  <c r="B83" i="40"/>
  <c r="B82" i="40"/>
  <c r="B81" i="40"/>
  <c r="B80" i="40"/>
  <c r="B66" i="40"/>
  <c r="B65" i="40"/>
  <c r="B64" i="40"/>
  <c r="B63" i="40"/>
  <c r="B48" i="40"/>
  <c r="B47" i="40"/>
  <c r="B46" i="40"/>
  <c r="B45" i="40"/>
  <c r="B30" i="40"/>
  <c r="B29" i="40"/>
  <c r="B28" i="40"/>
  <c r="B27" i="40"/>
  <c r="B11" i="40"/>
  <c r="B10" i="40"/>
  <c r="B9" i="40"/>
  <c r="B8" i="40"/>
  <c r="L175" i="39"/>
  <c r="I175" i="39"/>
  <c r="L174" i="39"/>
  <c r="I174" i="39"/>
  <c r="L173" i="39"/>
  <c r="I173" i="39"/>
  <c r="L172" i="39"/>
  <c r="I172" i="39"/>
  <c r="L171" i="39"/>
  <c r="I171" i="39"/>
  <c r="I170" i="39"/>
  <c r="L169" i="39"/>
  <c r="I169" i="39"/>
  <c r="L168" i="39"/>
  <c r="I168" i="39"/>
  <c r="L167" i="39"/>
  <c r="I167" i="39"/>
  <c r="L166" i="39"/>
  <c r="I166" i="39"/>
  <c r="L165" i="39"/>
  <c r="I165" i="39"/>
  <c r="L164" i="39"/>
  <c r="I164" i="39"/>
  <c r="L163" i="39"/>
  <c r="I163" i="39"/>
  <c r="I162" i="39"/>
  <c r="L161" i="39"/>
  <c r="I161" i="39"/>
  <c r="L160" i="39"/>
  <c r="I160" i="39"/>
  <c r="L159" i="39"/>
  <c r="I159" i="39"/>
  <c r="L158" i="39"/>
  <c r="I158" i="39"/>
  <c r="L157" i="39"/>
  <c r="I157" i="39"/>
  <c r="L156" i="39"/>
  <c r="I156" i="39"/>
  <c r="L155" i="39"/>
  <c r="I155" i="39"/>
  <c r="L154" i="39"/>
  <c r="I154" i="39"/>
  <c r="L153" i="39"/>
  <c r="I153" i="39"/>
  <c r="L152" i="39"/>
  <c r="I152" i="39"/>
  <c r="I151" i="39"/>
  <c r="L150" i="39"/>
  <c r="I150" i="39"/>
  <c r="L149" i="39"/>
  <c r="I149" i="39"/>
  <c r="L148" i="39"/>
  <c r="I148" i="39"/>
  <c r="L147" i="39"/>
  <c r="I147" i="39"/>
  <c r="L146" i="39"/>
  <c r="I146" i="39"/>
  <c r="L145" i="39"/>
  <c r="I145" i="39"/>
  <c r="L144" i="39"/>
  <c r="I144" i="39"/>
  <c r="L143" i="39"/>
  <c r="I143" i="39"/>
  <c r="L142" i="39"/>
  <c r="I142" i="39"/>
  <c r="L141" i="39" s="1"/>
  <c r="K141" i="39" s="1"/>
  <c r="I141" i="39"/>
  <c r="L140" i="39"/>
  <c r="I140" i="39"/>
  <c r="L139" i="39"/>
  <c r="I139" i="39"/>
  <c r="L138" i="39"/>
  <c r="I138" i="39"/>
  <c r="L137" i="39"/>
  <c r="I137" i="39"/>
  <c r="L136" i="39"/>
  <c r="I136" i="39"/>
  <c r="L135" i="39"/>
  <c r="I135" i="39"/>
  <c r="L134" i="39"/>
  <c r="I134" i="39"/>
  <c r="L133" i="39"/>
  <c r="I133" i="39"/>
  <c r="L132" i="39"/>
  <c r="I132" i="39"/>
  <c r="L131" i="39"/>
  <c r="I131" i="39"/>
  <c r="L130" i="39"/>
  <c r="I130" i="39"/>
  <c r="I129" i="39"/>
  <c r="L128" i="39"/>
  <c r="I128" i="39"/>
  <c r="L127" i="39"/>
  <c r="I127" i="39"/>
  <c r="L126" i="39"/>
  <c r="I126" i="39"/>
  <c r="L125" i="39"/>
  <c r="I125" i="39"/>
  <c r="L124" i="39"/>
  <c r="I124" i="39"/>
  <c r="L123" i="39" s="1"/>
  <c r="K123" i="39" s="1"/>
  <c r="I123" i="39"/>
  <c r="L122" i="39"/>
  <c r="I122" i="39"/>
  <c r="L121" i="39"/>
  <c r="I121" i="39"/>
  <c r="L120" i="39"/>
  <c r="I120" i="39"/>
  <c r="L119" i="39"/>
  <c r="I119" i="39"/>
  <c r="I118" i="39"/>
  <c r="L117" i="39"/>
  <c r="I117" i="39"/>
  <c r="L116" i="39"/>
  <c r="I116" i="39"/>
  <c r="L115" i="39"/>
  <c r="L112" i="39" s="1"/>
  <c r="K112" i="39" s="1"/>
  <c r="I115" i="39"/>
  <c r="L114" i="39"/>
  <c r="I114" i="39"/>
  <c r="L113" i="39"/>
  <c r="I113" i="39"/>
  <c r="I112" i="39"/>
  <c r="L111" i="39"/>
  <c r="I111" i="39"/>
  <c r="L110" i="39"/>
  <c r="I110" i="39"/>
  <c r="L109" i="39"/>
  <c r="I109" i="39"/>
  <c r="L108" i="39"/>
  <c r="I108" i="39"/>
  <c r="L107" i="39"/>
  <c r="I107" i="39"/>
  <c r="L106" i="39"/>
  <c r="I106" i="39"/>
  <c r="L105" i="39"/>
  <c r="I105" i="39"/>
  <c r="I104" i="39"/>
  <c r="L103" i="39"/>
  <c r="I103" i="39"/>
  <c r="L102" i="39"/>
  <c r="I102" i="39"/>
  <c r="L101" i="39"/>
  <c r="I101" i="39"/>
  <c r="L100" i="39"/>
  <c r="I100" i="39"/>
  <c r="L99" i="39"/>
  <c r="I99" i="39"/>
  <c r="L98" i="39"/>
  <c r="I98" i="39"/>
  <c r="L97" i="39" s="1"/>
  <c r="K97" i="39" s="1"/>
  <c r="I97" i="39"/>
  <c r="L96" i="39"/>
  <c r="I96" i="39"/>
  <c r="L95" i="39"/>
  <c r="I95" i="39"/>
  <c r="L94" i="39"/>
  <c r="I94" i="39"/>
  <c r="L93" i="39"/>
  <c r="I93" i="39"/>
  <c r="L92" i="39"/>
  <c r="I92" i="39"/>
  <c r="L91" i="39"/>
  <c r="I91" i="39"/>
  <c r="L90" i="39"/>
  <c r="I90" i="39"/>
  <c r="L89" i="39"/>
  <c r="I89" i="39"/>
  <c r="L88" i="39"/>
  <c r="I88" i="39"/>
  <c r="L87" i="39"/>
  <c r="I87" i="39"/>
  <c r="L86" i="39"/>
  <c r="I86" i="39"/>
  <c r="L85" i="39"/>
  <c r="I85" i="39"/>
  <c r="L84" i="39"/>
  <c r="I84" i="39"/>
  <c r="L83" i="39"/>
  <c r="I83" i="39"/>
  <c r="L82" i="39"/>
  <c r="I82" i="39"/>
  <c r="L81" i="39"/>
  <c r="I81" i="39"/>
  <c r="L80" i="39"/>
  <c r="I80" i="39"/>
  <c r="I79" i="39"/>
  <c r="L78" i="39"/>
  <c r="I78" i="39"/>
  <c r="L77" i="39"/>
  <c r="I77" i="39"/>
  <c r="L76" i="39"/>
  <c r="I76" i="39"/>
  <c r="L75" i="39"/>
  <c r="I75" i="39"/>
  <c r="L74" i="39"/>
  <c r="I74" i="39"/>
  <c r="L73" i="39"/>
  <c r="I73" i="39"/>
  <c r="L72" i="39"/>
  <c r="I72" i="39"/>
  <c r="L71" i="39"/>
  <c r="I71" i="39"/>
  <c r="L70" i="39"/>
  <c r="I70" i="39"/>
  <c r="L69" i="39"/>
  <c r="I69" i="39"/>
  <c r="L68" i="39"/>
  <c r="I68" i="39"/>
  <c r="L67" i="39"/>
  <c r="I67" i="39"/>
  <c r="L66" i="39"/>
  <c r="I66" i="39"/>
  <c r="L65" i="39"/>
  <c r="I65" i="39"/>
  <c r="I64" i="39"/>
  <c r="L63" i="39"/>
  <c r="I63" i="39"/>
  <c r="L62" i="39"/>
  <c r="I62" i="39"/>
  <c r="L61" i="39"/>
  <c r="I61" i="39"/>
  <c r="L60" i="39"/>
  <c r="I60" i="39"/>
  <c r="L59" i="39"/>
  <c r="I59" i="39"/>
  <c r="L58" i="39"/>
  <c r="I58" i="39"/>
  <c r="L57" i="39"/>
  <c r="I57" i="39"/>
  <c r="L56" i="39"/>
  <c r="I56" i="39"/>
  <c r="L55" i="39"/>
  <c r="I55" i="39"/>
  <c r="L54" i="39"/>
  <c r="I54" i="39"/>
  <c r="L53" i="39"/>
  <c r="I53" i="39"/>
  <c r="L52" i="39"/>
  <c r="I52" i="39"/>
  <c r="I51" i="39"/>
  <c r="L50" i="39"/>
  <c r="I50" i="39"/>
  <c r="L49" i="39"/>
  <c r="I49" i="39"/>
  <c r="L48" i="39"/>
  <c r="I48" i="39"/>
  <c r="L47" i="39"/>
  <c r="I47" i="39"/>
  <c r="L46" i="39"/>
  <c r="I46" i="39"/>
  <c r="L45" i="39"/>
  <c r="I45" i="39"/>
  <c r="I44" i="39"/>
  <c r="L43" i="39"/>
  <c r="I43" i="39"/>
  <c r="L42" i="39"/>
  <c r="I42" i="39"/>
  <c r="L41" i="39" s="1"/>
  <c r="K41" i="39" s="1"/>
  <c r="I41" i="39"/>
  <c r="L40" i="39"/>
  <c r="I40" i="39"/>
  <c r="L39" i="39"/>
  <c r="I39" i="39"/>
  <c r="L38" i="39"/>
  <c r="I38" i="39"/>
  <c r="L37" i="39"/>
  <c r="I37" i="39"/>
  <c r="L36" i="39"/>
  <c r="I36" i="39"/>
  <c r="L35" i="39"/>
  <c r="I35" i="39"/>
  <c r="L34" i="39"/>
  <c r="I34" i="39"/>
  <c r="L33" i="39"/>
  <c r="I33" i="39"/>
  <c r="L32" i="39"/>
  <c r="I32" i="39"/>
  <c r="L31" i="39"/>
  <c r="I31" i="39"/>
  <c r="L30" i="39"/>
  <c r="I30" i="39"/>
  <c r="L29" i="39" s="1"/>
  <c r="K29" i="39" s="1"/>
  <c r="I29" i="39"/>
  <c r="L28" i="39"/>
  <c r="I28" i="39"/>
  <c r="L27" i="39"/>
  <c r="I27" i="39"/>
  <c r="L26" i="39"/>
  <c r="I26" i="39"/>
  <c r="L25" i="39"/>
  <c r="I25" i="39"/>
  <c r="L24" i="39"/>
  <c r="I24" i="39"/>
  <c r="L23" i="39"/>
  <c r="I23" i="39"/>
  <c r="L22" i="39"/>
  <c r="I22" i="39"/>
  <c r="I21" i="39"/>
  <c r="L20" i="39"/>
  <c r="I20" i="39"/>
  <c r="L19" i="39"/>
  <c r="I19" i="39"/>
  <c r="L18" i="39"/>
  <c r="I18" i="39"/>
  <c r="L17" i="39"/>
  <c r="I17" i="39"/>
  <c r="L16" i="39"/>
  <c r="I16" i="39"/>
  <c r="L13" i="39" s="1"/>
  <c r="K13" i="39" s="1"/>
  <c r="L15" i="39"/>
  <c r="I15" i="39"/>
  <c r="L14" i="39"/>
  <c r="I14" i="39"/>
  <c r="I13" i="39"/>
  <c r="L12" i="39"/>
  <c r="I12" i="39"/>
  <c r="L11" i="39"/>
  <c r="I11" i="39"/>
  <c r="I10" i="39"/>
  <c r="L9" i="39"/>
  <c r="I9" i="39"/>
  <c r="L8" i="39"/>
  <c r="I8" i="39"/>
  <c r="L7" i="39"/>
  <c r="I7" i="39"/>
  <c r="F15" i="38"/>
  <c r="C15" i="38"/>
  <c r="L21" i="39" l="1"/>
  <c r="K21" i="39" s="1"/>
  <c r="L64" i="42"/>
  <c r="K64" i="42" s="1"/>
  <c r="L151" i="39"/>
  <c r="K151" i="39" s="1"/>
  <c r="L170" i="39"/>
  <c r="K170" i="39" s="1"/>
  <c r="C80" i="40" s="1"/>
  <c r="L10" i="39"/>
  <c r="K10" i="39" s="1"/>
  <c r="L104" i="39"/>
  <c r="K104" i="39" s="1"/>
  <c r="L44" i="42"/>
  <c r="K44" i="42" s="1"/>
  <c r="L97" i="42"/>
  <c r="K97" i="42" s="1"/>
  <c r="L129" i="42"/>
  <c r="K129" i="42" s="1"/>
  <c r="L129" i="39"/>
  <c r="K129" i="39" s="1"/>
  <c r="L162" i="39"/>
  <c r="K162" i="39" s="1"/>
  <c r="C65" i="40" s="1"/>
  <c r="L104" i="42"/>
  <c r="K104" i="42" s="1"/>
  <c r="C46" i="43" s="1"/>
  <c r="C27" i="43"/>
  <c r="L79" i="39"/>
  <c r="K79" i="39" s="1"/>
  <c r="L118" i="39"/>
  <c r="K118" i="39" s="1"/>
  <c r="L13" i="42"/>
  <c r="K13" i="42" s="1"/>
  <c r="L112" i="42"/>
  <c r="K112" i="42" s="1"/>
  <c r="L51" i="39"/>
  <c r="K51" i="39" s="1"/>
  <c r="C46" i="40" s="1"/>
  <c r="L64" i="39"/>
  <c r="K64" i="39" s="1"/>
  <c r="L29" i="42"/>
  <c r="K29" i="42" s="1"/>
  <c r="L44" i="39"/>
  <c r="K44" i="39" s="1"/>
  <c r="L79" i="42"/>
  <c r="K79" i="42" s="1"/>
  <c r="L118" i="42"/>
  <c r="K118" i="42" s="1"/>
  <c r="L112" i="45"/>
  <c r="K112" i="45" s="1"/>
  <c r="C46" i="46" s="1"/>
  <c r="L123" i="45"/>
  <c r="K123" i="45" s="1"/>
  <c r="L162" i="45"/>
  <c r="K162" i="45" s="1"/>
  <c r="C63" i="46" s="1"/>
  <c r="L21" i="45"/>
  <c r="K21" i="45" s="1"/>
  <c r="L51" i="45"/>
  <c r="K51" i="45" s="1"/>
  <c r="L10" i="45"/>
  <c r="K10" i="45" s="1"/>
  <c r="C27" i="46" s="1"/>
  <c r="L13" i="45"/>
  <c r="K13" i="45" s="1"/>
  <c r="L104" i="45"/>
  <c r="K104" i="45" s="1"/>
  <c r="L129" i="45"/>
  <c r="K129" i="45" s="1"/>
  <c r="L141" i="45"/>
  <c r="K141" i="45" s="1"/>
  <c r="L170" i="45"/>
  <c r="K170" i="45" s="1"/>
  <c r="C80" i="46" s="1"/>
  <c r="L29" i="45"/>
  <c r="K29" i="45" s="1"/>
  <c r="L41" i="45"/>
  <c r="K41" i="45" s="1"/>
  <c r="L79" i="45"/>
  <c r="K79" i="45" s="1"/>
  <c r="L64" i="45"/>
  <c r="K64" i="45" s="1"/>
  <c r="L97" i="45"/>
  <c r="K97" i="45" s="1"/>
  <c r="L118" i="45"/>
  <c r="K118" i="45" s="1"/>
  <c r="L151" i="45"/>
  <c r="K151" i="45" s="1"/>
  <c r="L44" i="45"/>
  <c r="K44" i="45" s="1"/>
  <c r="C47" i="46" s="1"/>
  <c r="C65" i="46"/>
  <c r="C64" i="46"/>
  <c r="C30" i="43"/>
  <c r="C28" i="43"/>
  <c r="C29" i="43"/>
  <c r="C80" i="43"/>
  <c r="C83" i="43"/>
  <c r="C82" i="43"/>
  <c r="C81" i="43"/>
  <c r="C45" i="43"/>
  <c r="C47" i="43"/>
  <c r="C63" i="43"/>
  <c r="C64" i="43"/>
  <c r="C66" i="43"/>
  <c r="C65" i="43"/>
  <c r="C63" i="40"/>
  <c r="C66" i="40"/>
  <c r="E94" i="37"/>
  <c r="B94" i="37"/>
  <c r="B83" i="37"/>
  <c r="B82" i="37"/>
  <c r="B81" i="37"/>
  <c r="B80" i="37"/>
  <c r="B66" i="37"/>
  <c r="B65" i="37"/>
  <c r="B64" i="37"/>
  <c r="B63" i="37"/>
  <c r="B48" i="37"/>
  <c r="B47" i="37"/>
  <c r="B46" i="37"/>
  <c r="B45" i="37"/>
  <c r="B30" i="37"/>
  <c r="B29" i="37"/>
  <c r="B28" i="37"/>
  <c r="B27" i="37"/>
  <c r="B11" i="37"/>
  <c r="B10" i="37"/>
  <c r="B9" i="37"/>
  <c r="B8" i="37"/>
  <c r="L175" i="36"/>
  <c r="I175" i="36"/>
  <c r="L174" i="36"/>
  <c r="I174" i="36"/>
  <c r="L173" i="36"/>
  <c r="I173" i="36"/>
  <c r="L172" i="36"/>
  <c r="I172" i="36"/>
  <c r="L171" i="36"/>
  <c r="I171" i="36"/>
  <c r="I170" i="36"/>
  <c r="L169" i="36"/>
  <c r="I169" i="36"/>
  <c r="L168" i="36"/>
  <c r="I168" i="36"/>
  <c r="L167" i="36"/>
  <c r="I167" i="36"/>
  <c r="L166" i="36"/>
  <c r="I166" i="36"/>
  <c r="L165" i="36"/>
  <c r="I165" i="36"/>
  <c r="L164" i="36"/>
  <c r="I164" i="36"/>
  <c r="L163" i="36"/>
  <c r="I163" i="36"/>
  <c r="I162" i="36"/>
  <c r="L161" i="36"/>
  <c r="I161" i="36"/>
  <c r="L160" i="36"/>
  <c r="I160" i="36"/>
  <c r="L159" i="36"/>
  <c r="I159" i="36"/>
  <c r="L158" i="36"/>
  <c r="I158" i="36"/>
  <c r="L157" i="36"/>
  <c r="I157" i="36"/>
  <c r="L156" i="36"/>
  <c r="I156" i="36"/>
  <c r="L155" i="36"/>
  <c r="I155" i="36"/>
  <c r="L154" i="36"/>
  <c r="I154" i="36"/>
  <c r="L153" i="36"/>
  <c r="I153" i="36"/>
  <c r="L152" i="36"/>
  <c r="I152" i="36"/>
  <c r="I151" i="36"/>
  <c r="L150" i="36"/>
  <c r="I150" i="36"/>
  <c r="L149" i="36"/>
  <c r="I149" i="36"/>
  <c r="L148" i="36"/>
  <c r="I148" i="36"/>
  <c r="L147" i="36"/>
  <c r="I147" i="36"/>
  <c r="L146" i="36"/>
  <c r="I146" i="36"/>
  <c r="L145" i="36"/>
  <c r="I145" i="36"/>
  <c r="L144" i="36"/>
  <c r="I144" i="36"/>
  <c r="L143" i="36"/>
  <c r="I143" i="36"/>
  <c r="L142" i="36"/>
  <c r="I142" i="36"/>
  <c r="I141" i="36"/>
  <c r="L140" i="36"/>
  <c r="I140" i="36"/>
  <c r="L139" i="36"/>
  <c r="I139" i="36"/>
  <c r="L138" i="36"/>
  <c r="I138" i="36"/>
  <c r="L137" i="36"/>
  <c r="I137" i="36"/>
  <c r="L136" i="36"/>
  <c r="I136" i="36"/>
  <c r="L135" i="36"/>
  <c r="I135" i="36"/>
  <c r="L134" i="36"/>
  <c r="I134" i="36"/>
  <c r="L133" i="36"/>
  <c r="I133" i="36"/>
  <c r="L132" i="36"/>
  <c r="I132" i="36"/>
  <c r="L131" i="36"/>
  <c r="I131" i="36"/>
  <c r="L130" i="36"/>
  <c r="I130" i="36"/>
  <c r="I129" i="36"/>
  <c r="L128" i="36"/>
  <c r="I128" i="36"/>
  <c r="L127" i="36"/>
  <c r="I127" i="36"/>
  <c r="L126" i="36"/>
  <c r="I126" i="36"/>
  <c r="L125" i="36"/>
  <c r="I125" i="36"/>
  <c r="L124" i="36"/>
  <c r="I124" i="36"/>
  <c r="I123" i="36"/>
  <c r="L122" i="36"/>
  <c r="I122" i="36"/>
  <c r="L121" i="36"/>
  <c r="I121" i="36"/>
  <c r="L120" i="36"/>
  <c r="I120" i="36"/>
  <c r="L119" i="36"/>
  <c r="I119" i="36"/>
  <c r="I118" i="36"/>
  <c r="L117" i="36"/>
  <c r="I117" i="36"/>
  <c r="L116" i="36"/>
  <c r="I116" i="36"/>
  <c r="L115" i="36"/>
  <c r="I115" i="36"/>
  <c r="L114" i="36"/>
  <c r="I114" i="36"/>
  <c r="L113" i="36"/>
  <c r="I113" i="36"/>
  <c r="I112" i="36"/>
  <c r="L111" i="36"/>
  <c r="I111" i="36"/>
  <c r="L110" i="36"/>
  <c r="I110" i="36"/>
  <c r="L109" i="36"/>
  <c r="I109" i="36"/>
  <c r="L108" i="36"/>
  <c r="I108" i="36"/>
  <c r="L107" i="36"/>
  <c r="I107" i="36"/>
  <c r="L106" i="36"/>
  <c r="I106" i="36"/>
  <c r="L105" i="36"/>
  <c r="I105" i="36"/>
  <c r="I104" i="36"/>
  <c r="L103" i="36"/>
  <c r="I103" i="36"/>
  <c r="L102" i="36"/>
  <c r="I102" i="36"/>
  <c r="L101" i="36"/>
  <c r="I101" i="36"/>
  <c r="L100" i="36"/>
  <c r="I100" i="36"/>
  <c r="L99" i="36"/>
  <c r="I99" i="36"/>
  <c r="L98" i="36"/>
  <c r="I98" i="36"/>
  <c r="I97" i="36"/>
  <c r="L96" i="36"/>
  <c r="I96" i="36"/>
  <c r="L95" i="36"/>
  <c r="I95" i="36"/>
  <c r="L94" i="36"/>
  <c r="I94" i="36"/>
  <c r="L93" i="36"/>
  <c r="I93" i="36"/>
  <c r="L92" i="36"/>
  <c r="I92" i="36"/>
  <c r="L91" i="36"/>
  <c r="I91" i="36"/>
  <c r="L90" i="36"/>
  <c r="I90" i="36"/>
  <c r="L89" i="36"/>
  <c r="I89" i="36"/>
  <c r="L88" i="36"/>
  <c r="I88" i="36"/>
  <c r="L87" i="36"/>
  <c r="I87" i="36"/>
  <c r="L86" i="36"/>
  <c r="I86" i="36"/>
  <c r="L85" i="36"/>
  <c r="I85" i="36"/>
  <c r="L84" i="36"/>
  <c r="I84" i="36"/>
  <c r="L83" i="36"/>
  <c r="I83" i="36"/>
  <c r="L82" i="36"/>
  <c r="I82" i="36"/>
  <c r="L81" i="36"/>
  <c r="I81" i="36"/>
  <c r="L80" i="36"/>
  <c r="I80" i="36"/>
  <c r="I79" i="36"/>
  <c r="L78" i="36"/>
  <c r="I78" i="36"/>
  <c r="L77" i="36"/>
  <c r="I77" i="36"/>
  <c r="L76" i="36"/>
  <c r="I76" i="36"/>
  <c r="L75" i="36"/>
  <c r="I75" i="36"/>
  <c r="L74" i="36"/>
  <c r="I74" i="36"/>
  <c r="L73" i="36"/>
  <c r="I73" i="36"/>
  <c r="L72" i="36"/>
  <c r="I72" i="36"/>
  <c r="L71" i="36"/>
  <c r="I71" i="36"/>
  <c r="L70" i="36"/>
  <c r="I70" i="36"/>
  <c r="L69" i="36"/>
  <c r="I69" i="36"/>
  <c r="L68" i="36"/>
  <c r="I68" i="36"/>
  <c r="L67" i="36"/>
  <c r="I67" i="36"/>
  <c r="L66" i="36"/>
  <c r="I66" i="36"/>
  <c r="L65" i="36"/>
  <c r="I65" i="36"/>
  <c r="I64" i="36"/>
  <c r="L63" i="36"/>
  <c r="I63" i="36"/>
  <c r="L62" i="36"/>
  <c r="I62" i="36"/>
  <c r="L61" i="36"/>
  <c r="I61" i="36"/>
  <c r="L60" i="36"/>
  <c r="I60" i="36"/>
  <c r="L59" i="36"/>
  <c r="I59" i="36"/>
  <c r="L58" i="36"/>
  <c r="I58" i="36"/>
  <c r="L57" i="36"/>
  <c r="I57" i="36"/>
  <c r="L56" i="36"/>
  <c r="I56" i="36"/>
  <c r="L55" i="36"/>
  <c r="I55" i="36"/>
  <c r="L54" i="36"/>
  <c r="I54" i="36"/>
  <c r="L53" i="36"/>
  <c r="I53" i="36"/>
  <c r="L52" i="36"/>
  <c r="I52" i="36"/>
  <c r="I51" i="36"/>
  <c r="L50" i="36"/>
  <c r="I50" i="36"/>
  <c r="L49" i="36"/>
  <c r="I49" i="36"/>
  <c r="L48" i="36"/>
  <c r="I48" i="36"/>
  <c r="L47" i="36"/>
  <c r="I47" i="36"/>
  <c r="L46" i="36"/>
  <c r="I46" i="36"/>
  <c r="L45" i="36"/>
  <c r="I45" i="36"/>
  <c r="I44" i="36"/>
  <c r="L43" i="36"/>
  <c r="I43" i="36"/>
  <c r="L42" i="36"/>
  <c r="I42" i="36"/>
  <c r="I41" i="36"/>
  <c r="L40" i="36"/>
  <c r="I40" i="36"/>
  <c r="L39" i="36"/>
  <c r="I39" i="36"/>
  <c r="L38" i="36"/>
  <c r="I38" i="36"/>
  <c r="L37" i="36"/>
  <c r="I37" i="36"/>
  <c r="L36" i="36"/>
  <c r="I36" i="36"/>
  <c r="L35" i="36"/>
  <c r="I35" i="36"/>
  <c r="L34" i="36"/>
  <c r="I34" i="36"/>
  <c r="L33" i="36"/>
  <c r="I33" i="36"/>
  <c r="L32" i="36"/>
  <c r="I32" i="36"/>
  <c r="L31" i="36"/>
  <c r="I31" i="36"/>
  <c r="L30" i="36"/>
  <c r="I30" i="36"/>
  <c r="I29" i="36"/>
  <c r="L28" i="36"/>
  <c r="I28" i="36"/>
  <c r="L27" i="36"/>
  <c r="I27" i="36"/>
  <c r="L26" i="36"/>
  <c r="I26" i="36"/>
  <c r="L25" i="36"/>
  <c r="I25" i="36"/>
  <c r="L24" i="36"/>
  <c r="I24" i="36"/>
  <c r="L23" i="36"/>
  <c r="I23" i="36"/>
  <c r="L22" i="36"/>
  <c r="I22" i="36"/>
  <c r="I21" i="36"/>
  <c r="L20" i="36"/>
  <c r="I20" i="36"/>
  <c r="L19" i="36"/>
  <c r="I19" i="36"/>
  <c r="L18" i="36"/>
  <c r="I18" i="36"/>
  <c r="L17" i="36"/>
  <c r="I17" i="36"/>
  <c r="L16" i="36"/>
  <c r="I16" i="36"/>
  <c r="L15" i="36"/>
  <c r="I15" i="36"/>
  <c r="L14" i="36"/>
  <c r="I14" i="36"/>
  <c r="I13" i="36"/>
  <c r="L12" i="36"/>
  <c r="I12" i="36"/>
  <c r="L11" i="36"/>
  <c r="I11" i="36"/>
  <c r="L10" i="36" s="1"/>
  <c r="K10" i="36" s="1"/>
  <c r="I10" i="36"/>
  <c r="L9" i="36"/>
  <c r="I9" i="36"/>
  <c r="L8" i="36"/>
  <c r="I8" i="36"/>
  <c r="L7" i="36"/>
  <c r="I7" i="36"/>
  <c r="F15" i="35"/>
  <c r="C15" i="35"/>
  <c r="L97" i="36" l="1"/>
  <c r="K97" i="36" s="1"/>
  <c r="L41" i="36"/>
  <c r="K41" i="36" s="1"/>
  <c r="L123" i="36"/>
  <c r="K123" i="36" s="1"/>
  <c r="L112" i="36"/>
  <c r="K112" i="36" s="1"/>
  <c r="L13" i="36"/>
  <c r="K13" i="36" s="1"/>
  <c r="C81" i="40"/>
  <c r="C45" i="40"/>
  <c r="C83" i="40"/>
  <c r="C64" i="40"/>
  <c r="C48" i="40"/>
  <c r="C82" i="40"/>
  <c r="C47" i="40"/>
  <c r="C27" i="40"/>
  <c r="C29" i="46"/>
  <c r="C28" i="40"/>
  <c r="C29" i="40"/>
  <c r="C30" i="40"/>
  <c r="L151" i="36"/>
  <c r="K151" i="36" s="1"/>
  <c r="L170" i="36"/>
  <c r="K170" i="36" s="1"/>
  <c r="C82" i="37" s="1"/>
  <c r="C48" i="43"/>
  <c r="L29" i="36"/>
  <c r="K29" i="36" s="1"/>
  <c r="L51" i="36"/>
  <c r="K51" i="36" s="1"/>
  <c r="L141" i="36"/>
  <c r="K141" i="36" s="1"/>
  <c r="C8" i="43"/>
  <c r="C45" i="46"/>
  <c r="C8" i="46" s="1"/>
  <c r="L104" i="36"/>
  <c r="K104" i="36" s="1"/>
  <c r="L21" i="36"/>
  <c r="K21" i="36" s="1"/>
  <c r="L129" i="36"/>
  <c r="K129" i="36" s="1"/>
  <c r="L79" i="36"/>
  <c r="K79" i="36" s="1"/>
  <c r="L162" i="36"/>
  <c r="K162" i="36" s="1"/>
  <c r="C65" i="37" s="1"/>
  <c r="C30" i="46"/>
  <c r="L44" i="36"/>
  <c r="K44" i="36" s="1"/>
  <c r="L118" i="36"/>
  <c r="K118" i="36" s="1"/>
  <c r="L64" i="36"/>
  <c r="K64" i="36" s="1"/>
  <c r="C81" i="46"/>
  <c r="C82" i="46"/>
  <c r="C83" i="46"/>
  <c r="C28" i="46"/>
  <c r="C9" i="46" s="1"/>
  <c r="C66" i="46"/>
  <c r="C48" i="46"/>
  <c r="C10" i="43"/>
  <c r="C9" i="43"/>
  <c r="C11" i="43"/>
  <c r="C63" i="37"/>
  <c r="B7" i="31"/>
  <c r="C66" i="37" l="1"/>
  <c r="C48" i="37"/>
  <c r="C29" i="37"/>
  <c r="C30" i="37"/>
  <c r="C83" i="37"/>
  <c r="C80" i="37"/>
  <c r="C64" i="37"/>
  <c r="C9" i="40"/>
  <c r="C8" i="40"/>
  <c r="C11" i="40"/>
  <c r="C10" i="40"/>
  <c r="C10" i="46"/>
  <c r="C11" i="46"/>
  <c r="C27" i="37"/>
  <c r="C46" i="37"/>
  <c r="C47" i="37"/>
  <c r="C10" i="37" s="1"/>
  <c r="C28" i="37"/>
  <c r="C45" i="37"/>
  <c r="C8" i="37" s="1"/>
  <c r="C81" i="37"/>
  <c r="I8" i="34"/>
  <c r="I9" i="34"/>
  <c r="I10" i="34"/>
  <c r="I11" i="34"/>
  <c r="I12" i="34"/>
  <c r="I13" i="34"/>
  <c r="I14" i="34"/>
  <c r="I15" i="34"/>
  <c r="I16" i="34"/>
  <c r="I17" i="34"/>
  <c r="I18" i="34"/>
  <c r="I19" i="34"/>
  <c r="I20" i="34"/>
  <c r="I21" i="34"/>
  <c r="I22" i="34"/>
  <c r="I23" i="34"/>
  <c r="I24" i="34"/>
  <c r="I25" i="34"/>
  <c r="I26" i="34"/>
  <c r="I27" i="34"/>
  <c r="I28" i="34"/>
  <c r="I29" i="34"/>
  <c r="I30" i="34"/>
  <c r="I31" i="34"/>
  <c r="I32" i="34"/>
  <c r="I33" i="34"/>
  <c r="I34" i="34"/>
  <c r="I35" i="34"/>
  <c r="I36" i="34"/>
  <c r="I37" i="34"/>
  <c r="I38" i="34"/>
  <c r="I39" i="34"/>
  <c r="I40" i="34"/>
  <c r="I41" i="34"/>
  <c r="I42" i="34"/>
  <c r="I43" i="34"/>
  <c r="I44" i="34"/>
  <c r="I45" i="34"/>
  <c r="I46" i="34"/>
  <c r="I47" i="34"/>
  <c r="I48" i="34"/>
  <c r="I49" i="34"/>
  <c r="I50" i="34"/>
  <c r="I51" i="34"/>
  <c r="I52" i="34"/>
  <c r="I53" i="34"/>
  <c r="I54" i="34"/>
  <c r="I55" i="34"/>
  <c r="I56" i="34"/>
  <c r="I57" i="34"/>
  <c r="I58" i="34"/>
  <c r="I59" i="34"/>
  <c r="I60" i="34"/>
  <c r="I61" i="34"/>
  <c r="I62" i="34"/>
  <c r="I63" i="34"/>
  <c r="I64" i="34"/>
  <c r="I65" i="34"/>
  <c r="I66" i="34"/>
  <c r="I67" i="34"/>
  <c r="I68" i="34"/>
  <c r="I69" i="34"/>
  <c r="I70" i="34"/>
  <c r="I71" i="34"/>
  <c r="I72" i="34"/>
  <c r="I73" i="34"/>
  <c r="I74" i="34"/>
  <c r="I75" i="34"/>
  <c r="I76" i="34"/>
  <c r="I77" i="34"/>
  <c r="I78" i="34"/>
  <c r="I79" i="34"/>
  <c r="I80" i="34"/>
  <c r="I81" i="34"/>
  <c r="I82" i="34"/>
  <c r="I83" i="34"/>
  <c r="I84" i="34"/>
  <c r="I85" i="34"/>
  <c r="I86" i="34"/>
  <c r="I87" i="34"/>
  <c r="I88" i="34"/>
  <c r="I89" i="34"/>
  <c r="I90" i="34"/>
  <c r="I91" i="34"/>
  <c r="I92" i="34"/>
  <c r="I93" i="34"/>
  <c r="I94" i="34"/>
  <c r="I95" i="34"/>
  <c r="I96" i="34"/>
  <c r="I97" i="34"/>
  <c r="I98" i="34"/>
  <c r="I99" i="34"/>
  <c r="I100" i="34"/>
  <c r="I101" i="34"/>
  <c r="I102" i="34"/>
  <c r="I103" i="34"/>
  <c r="I104" i="34"/>
  <c r="I105" i="34"/>
  <c r="I106" i="34"/>
  <c r="I107" i="34"/>
  <c r="I108" i="34"/>
  <c r="I109" i="34"/>
  <c r="I110" i="34"/>
  <c r="I111" i="34"/>
  <c r="I112" i="34"/>
  <c r="I113" i="34"/>
  <c r="I114" i="34"/>
  <c r="I115" i="34"/>
  <c r="I116" i="34"/>
  <c r="I117" i="34"/>
  <c r="I118" i="34"/>
  <c r="I119" i="34"/>
  <c r="I120" i="34"/>
  <c r="I121" i="34"/>
  <c r="I122" i="34"/>
  <c r="I123" i="34"/>
  <c r="I124" i="34"/>
  <c r="I125" i="34"/>
  <c r="I126" i="34"/>
  <c r="I127" i="34"/>
  <c r="I128" i="34"/>
  <c r="I129" i="34"/>
  <c r="I130" i="34"/>
  <c r="I131" i="34"/>
  <c r="I132" i="34"/>
  <c r="I133" i="34"/>
  <c r="I134" i="34"/>
  <c r="I135" i="34"/>
  <c r="I136" i="34"/>
  <c r="I137" i="34"/>
  <c r="I138" i="34"/>
  <c r="I139" i="34"/>
  <c r="I140" i="34"/>
  <c r="I141" i="34"/>
  <c r="I142" i="34"/>
  <c r="I143" i="34"/>
  <c r="I144" i="34"/>
  <c r="I145" i="34"/>
  <c r="I146" i="34"/>
  <c r="I147" i="34"/>
  <c r="I148" i="34"/>
  <c r="I149" i="34"/>
  <c r="I150" i="34"/>
  <c r="I151" i="34"/>
  <c r="I152" i="34"/>
  <c r="I153" i="34"/>
  <c r="I154" i="34"/>
  <c r="I155" i="34"/>
  <c r="I156" i="34"/>
  <c r="I157" i="34"/>
  <c r="I158" i="34"/>
  <c r="I159" i="34"/>
  <c r="I160" i="34"/>
  <c r="I161" i="34"/>
  <c r="I162" i="34"/>
  <c r="I163" i="34"/>
  <c r="I164" i="34"/>
  <c r="I165" i="34"/>
  <c r="I166" i="34"/>
  <c r="I167" i="34"/>
  <c r="I168" i="34"/>
  <c r="I169" i="34"/>
  <c r="I170" i="34"/>
  <c r="I171" i="34"/>
  <c r="I172" i="34"/>
  <c r="I173" i="34"/>
  <c r="I174" i="34"/>
  <c r="I175" i="34"/>
  <c r="I7" i="34"/>
  <c r="C11" i="37" l="1"/>
  <c r="C9" i="37"/>
  <c r="L31" i="34"/>
  <c r="L32" i="34"/>
  <c r="L33" i="34"/>
  <c r="L30" i="34"/>
  <c r="L29" i="34" l="1"/>
  <c r="L8" i="34"/>
  <c r="L9" i="34"/>
  <c r="L11" i="34"/>
  <c r="L12" i="34"/>
  <c r="L14" i="34"/>
  <c r="L15" i="34"/>
  <c r="L16" i="34"/>
  <c r="L17" i="34"/>
  <c r="L18" i="34"/>
  <c r="L19" i="34"/>
  <c r="L20" i="34"/>
  <c r="L22" i="34"/>
  <c r="L23" i="34"/>
  <c r="L24" i="34"/>
  <c r="L25" i="34"/>
  <c r="L26" i="34"/>
  <c r="L27" i="34"/>
  <c r="L28" i="34"/>
  <c r="L34" i="34"/>
  <c r="L35" i="34"/>
  <c r="L36" i="34"/>
  <c r="L37" i="34"/>
  <c r="L38" i="34"/>
  <c r="L39" i="34"/>
  <c r="L40" i="34"/>
  <c r="L42" i="34"/>
  <c r="L43" i="34"/>
  <c r="L45" i="34"/>
  <c r="L44" i="34" s="1"/>
  <c r="L46" i="34"/>
  <c r="L47" i="34"/>
  <c r="L48" i="34"/>
  <c r="L49" i="34"/>
  <c r="L50" i="34"/>
  <c r="L52" i="34"/>
  <c r="L53" i="34"/>
  <c r="L54" i="34"/>
  <c r="L55" i="34"/>
  <c r="L56" i="34"/>
  <c r="L57" i="34"/>
  <c r="L58" i="34"/>
  <c r="L59" i="34"/>
  <c r="L60" i="34"/>
  <c r="L61" i="34"/>
  <c r="L62" i="34"/>
  <c r="L63" i="34"/>
  <c r="L65" i="34"/>
  <c r="L66" i="34"/>
  <c r="L67" i="34"/>
  <c r="L68" i="34"/>
  <c r="L69" i="34"/>
  <c r="L70" i="34"/>
  <c r="L71" i="34"/>
  <c r="L72" i="34"/>
  <c r="L73" i="34"/>
  <c r="L74" i="34"/>
  <c r="L75" i="34"/>
  <c r="L76" i="34"/>
  <c r="L77" i="34"/>
  <c r="L78" i="34"/>
  <c r="L80" i="34"/>
  <c r="L81" i="34"/>
  <c r="L82" i="34"/>
  <c r="L83" i="34"/>
  <c r="L84" i="34"/>
  <c r="L85" i="34"/>
  <c r="L86" i="34"/>
  <c r="L87" i="34"/>
  <c r="L88" i="34"/>
  <c r="L89" i="34"/>
  <c r="L90" i="34"/>
  <c r="L91" i="34"/>
  <c r="L92" i="34"/>
  <c r="L93" i="34"/>
  <c r="L94" i="34"/>
  <c r="L95" i="34"/>
  <c r="L96" i="34"/>
  <c r="L98" i="34"/>
  <c r="L99" i="34"/>
  <c r="L100" i="34"/>
  <c r="L101" i="34"/>
  <c r="L102" i="34"/>
  <c r="L103" i="34"/>
  <c r="L105" i="34"/>
  <c r="L106" i="34"/>
  <c r="L107" i="34"/>
  <c r="L108" i="34"/>
  <c r="L109" i="34"/>
  <c r="L110" i="34"/>
  <c r="L111" i="34"/>
  <c r="L113" i="34"/>
  <c r="L114" i="34"/>
  <c r="L115" i="34"/>
  <c r="L116" i="34"/>
  <c r="L117" i="34"/>
  <c r="L119" i="34"/>
  <c r="L120" i="34"/>
  <c r="L121" i="34"/>
  <c r="L122" i="34"/>
  <c r="L124" i="34"/>
  <c r="L125" i="34"/>
  <c r="L126" i="34"/>
  <c r="L127" i="34"/>
  <c r="L128" i="34"/>
  <c r="L130" i="34"/>
  <c r="L131" i="34"/>
  <c r="L132" i="34"/>
  <c r="L133" i="34"/>
  <c r="L134" i="34"/>
  <c r="L135" i="34"/>
  <c r="L136" i="34"/>
  <c r="L137" i="34"/>
  <c r="L138" i="34"/>
  <c r="L139" i="34"/>
  <c r="L140" i="34"/>
  <c r="L142" i="34"/>
  <c r="L143" i="34"/>
  <c r="L144" i="34"/>
  <c r="L145" i="34"/>
  <c r="L146" i="34"/>
  <c r="L147" i="34"/>
  <c r="L148" i="34"/>
  <c r="L149" i="34"/>
  <c r="L150" i="34"/>
  <c r="L152" i="34"/>
  <c r="L153" i="34"/>
  <c r="L154" i="34"/>
  <c r="L155" i="34"/>
  <c r="L156" i="34"/>
  <c r="L157" i="34"/>
  <c r="L158" i="34"/>
  <c r="L159" i="34"/>
  <c r="L160" i="34"/>
  <c r="L161" i="34"/>
  <c r="L163" i="34"/>
  <c r="L164" i="34"/>
  <c r="L165" i="34"/>
  <c r="L166" i="34"/>
  <c r="L167" i="34"/>
  <c r="L168" i="34"/>
  <c r="L169" i="34"/>
  <c r="L171" i="34"/>
  <c r="L172" i="34"/>
  <c r="L173" i="34"/>
  <c r="L174" i="34"/>
  <c r="L175" i="34"/>
  <c r="L7" i="34"/>
  <c r="L51" i="34" l="1"/>
  <c r="L123" i="34"/>
  <c r="L129" i="34"/>
  <c r="L162" i="34"/>
  <c r="L64" i="34"/>
  <c r="L21" i="34"/>
  <c r="L118" i="34"/>
  <c r="L170" i="34"/>
  <c r="L97" i="34"/>
  <c r="L104" i="34"/>
  <c r="L141" i="34"/>
  <c r="L10" i="34"/>
  <c r="L112" i="34"/>
  <c r="L151" i="34"/>
  <c r="L13" i="34"/>
  <c r="K13" i="34" s="1"/>
  <c r="L79" i="34"/>
  <c r="L41" i="34"/>
  <c r="K10" i="34" l="1"/>
  <c r="E94" i="27" l="1"/>
  <c r="B94" i="27"/>
  <c r="F15" i="32"/>
  <c r="C15" i="32"/>
  <c r="F24" i="33"/>
  <c r="C24" i="33"/>
  <c r="M24" i="33"/>
  <c r="M17" i="22"/>
  <c r="C17" i="22"/>
  <c r="M48" i="20"/>
  <c r="C48" i="20"/>
  <c r="M30" i="19"/>
  <c r="C30" i="19"/>
  <c r="M17" i="8"/>
  <c r="C17" i="8"/>
  <c r="M30" i="7"/>
  <c r="C30" i="7"/>
  <c r="B27" i="27" l="1"/>
  <c r="B28" i="27"/>
  <c r="B29" i="27"/>
  <c r="B30" i="27"/>
  <c r="B9" i="27"/>
  <c r="B10" i="27"/>
  <c r="B11" i="27"/>
  <c r="B8" i="27"/>
  <c r="B81" i="27"/>
  <c r="B82" i="27"/>
  <c r="B83" i="27"/>
  <c r="B80" i="27"/>
  <c r="B64" i="27"/>
  <c r="B65" i="27"/>
  <c r="B66" i="27"/>
  <c r="B63" i="27"/>
  <c r="B46" i="27"/>
  <c r="B47" i="27"/>
  <c r="B48" i="27"/>
  <c r="B45" i="27"/>
  <c r="C5" i="31"/>
  <c r="K21" i="34" l="1"/>
  <c r="K29" i="34"/>
  <c r="K41" i="34"/>
  <c r="K44" i="34"/>
  <c r="K51" i="34"/>
  <c r="K64" i="34"/>
  <c r="K79" i="34"/>
  <c r="K97" i="34"/>
  <c r="K104" i="34"/>
  <c r="K112" i="34"/>
  <c r="K118" i="34"/>
  <c r="K123" i="34"/>
  <c r="K129" i="34"/>
  <c r="K141" i="34"/>
  <c r="K151" i="34"/>
  <c r="K162" i="34"/>
  <c r="K170" i="34"/>
  <c r="C81" i="27" l="1"/>
  <c r="C80" i="27"/>
  <c r="C83" i="27"/>
  <c r="C82" i="27"/>
  <c r="C66" i="27"/>
  <c r="C65" i="27"/>
  <c r="C64" i="27"/>
  <c r="C63" i="27"/>
  <c r="C48" i="27"/>
  <c r="C47" i="27"/>
  <c r="C46" i="27"/>
  <c r="C45" i="27"/>
  <c r="C27" i="27"/>
  <c r="C30" i="27"/>
  <c r="C28" i="27"/>
  <c r="C29" i="27"/>
  <c r="C9" i="27" l="1"/>
  <c r="C10" i="27"/>
  <c r="C8" i="27"/>
  <c r="C11" i="27"/>
</calcChain>
</file>

<file path=xl/sharedStrings.xml><?xml version="1.0" encoding="utf-8"?>
<sst xmlns="http://schemas.openxmlformats.org/spreadsheetml/2006/main" count="3826" uniqueCount="510">
  <si>
    <t>A</t>
  </si>
  <si>
    <t>B</t>
  </si>
  <si>
    <t>C</t>
  </si>
  <si>
    <t>D</t>
  </si>
  <si>
    <t>E</t>
  </si>
  <si>
    <t>F</t>
  </si>
  <si>
    <t>1-1</t>
  </si>
  <si>
    <t>1-1-1</t>
  </si>
  <si>
    <t>1-2</t>
  </si>
  <si>
    <t>1-2-1</t>
  </si>
  <si>
    <t>1-3</t>
  </si>
  <si>
    <t>1-3-1</t>
  </si>
  <si>
    <t>1-4</t>
  </si>
  <si>
    <t>1-4-1</t>
  </si>
  <si>
    <t>1-5-1</t>
  </si>
  <si>
    <t>1-6-1</t>
  </si>
  <si>
    <t>1-7-1</t>
  </si>
  <si>
    <t>1-8-1</t>
  </si>
  <si>
    <t>2-1</t>
  </si>
  <si>
    <t>2-1-1</t>
  </si>
  <si>
    <t>2-1-1-2</t>
  </si>
  <si>
    <t>2-1-1-3</t>
  </si>
  <si>
    <t>2-1-1-4</t>
  </si>
  <si>
    <t>2-2</t>
  </si>
  <si>
    <t>2-4-1</t>
  </si>
  <si>
    <t>2-5-1</t>
  </si>
  <si>
    <t>2-6-1</t>
  </si>
  <si>
    <t>2-7-1</t>
  </si>
  <si>
    <t>2-7-2</t>
  </si>
  <si>
    <t>2-8-1</t>
  </si>
  <si>
    <t>4-1-1-2</t>
  </si>
  <si>
    <t>4-1-1-3</t>
  </si>
  <si>
    <t>4-1-1-4</t>
  </si>
  <si>
    <t>3-1-1</t>
  </si>
  <si>
    <t>3-1-1-2</t>
  </si>
  <si>
    <t>3-1-1-3</t>
  </si>
  <si>
    <t>3-1-1-4</t>
  </si>
  <si>
    <t>3-1</t>
  </si>
  <si>
    <t>4-1</t>
  </si>
  <si>
    <t>NUMERIC</t>
  </si>
  <si>
    <t>SL</t>
  </si>
  <si>
    <t>EVALUATION</t>
  </si>
  <si>
    <t>2-1-2</t>
  </si>
  <si>
    <t>2-2-2</t>
  </si>
  <si>
    <t>2-3-2</t>
  </si>
  <si>
    <t>2-4-2</t>
  </si>
  <si>
    <t>2-5-2</t>
  </si>
  <si>
    <t>2-6-2</t>
  </si>
  <si>
    <t>2-8-2</t>
  </si>
  <si>
    <t>2-9-2</t>
  </si>
  <si>
    <t>2-10-2</t>
  </si>
  <si>
    <t>2-11-2</t>
  </si>
  <si>
    <t>2-12-2</t>
  </si>
  <si>
    <t>2-13-2</t>
  </si>
  <si>
    <t>OTCC.1</t>
  </si>
  <si>
    <t>OTCC.2</t>
  </si>
  <si>
    <t>OTCC.3</t>
  </si>
  <si>
    <t>OTCC.4</t>
  </si>
  <si>
    <t>سياسات وإجراءات الأمن السيبراني
Cybersecurity Policies and Procedures</t>
  </si>
  <si>
    <t xml:space="preserve">أدوار ومسؤوليات اﻷﻣﻦ السيبراني
Cybersecurity Roles and Responsibilities </t>
  </si>
  <si>
    <t>ﻓﻲ ﺣﺎل الموافقة ﻋﻠﻰ ﻗﺒﻮل اﻟﻤﺨﺎﻃﺮ السيبرانية ؛ ﻓﻴﺠﺐ ﺗﺤﺪﻳﺪ الضوابط اﻟﺒﺪﻳﻠﺔ ﻟﻬﺎ ﻣﻊ ﺗﻮﺛﻴﻘﻬﺎ، واعتمادها ﻣﻦ ﻗﺒﻞ ﺻﺎﺣﺐ اﻟﺼﻼﺣﻴﺔ ؛  ﻣﻊ اﻟﺘﺄﻛﺪ ﻣﻦ ﺗﻄﺒﻴﻘﻬﺎ ﺑﻔﻌﺎﻟﻴﺔ ﻓﻲ وﻗﺖ ﻣﺤﺪد، ﻣﻊ الاستمرار ﻓﻲ ﺗﻘﻴﻴﻢ ﺗﻠﻚ اﻟﻤﺨﺎﻃﺮ ومراجعتها ﺑﺸﻜﻞ ﻣﺴﺘﻤﺮ.
In the event of risk acceptance, alternative cybersecurity controls must be clearly defined, documented, approved by the Authorizing Official, and implemented effectively for a defined period of time while reassessing the risk continuously.</t>
  </si>
  <si>
    <t>اﻷﻣﻦ السيبراني ﺿﻤﻦ إدارة  مشاريع أﻧﻈﻤﺔ اﻟﺘﺤﻜﻢ الصناعي
Cybersecurity in Industrial Control System Project Management</t>
  </si>
  <si>
    <t xml:space="preserve"> ﺣﻤﺎﻳﺔ اﻷﻧﻈﻤﺔ ﻓﻲ اﻟﺒﻴﺌﺔ اﻟﺘﻄﻮﻳﺮﻳﺔ (Development Environment) وﺗﺸﻤﻞ بيئات الاختبار (Testing Environment) والمنصات التكاملية (Integration Platforms).
System development environments including testing environment and integration platforms must be protected.</t>
  </si>
  <si>
    <t xml:space="preserve"> اﻷﻣﻦ السيبراني ﺿﻤﻦ إدارة التغيير
Cybersecurity in Change Management</t>
  </si>
  <si>
    <t>ﺗﻀﻤﻴﻦ ﻣﺘﻄﻠﺒﺎت اﻷﻣﻦ السيبراني ﺑﻮﺻﻔﻬﺎ ﺟﺰء ﻣﻦ دورة حياة إدارة التغيير.
Cybersecurity requirements are part of the change management lifecycle.</t>
  </si>
  <si>
    <t>المراجعة واﻟﺘﺪﻗﻴﻖ الدوري ﻟﻸﻣﻦ السيبراني
Periodical Cybersecurity Review and Audit</t>
  </si>
  <si>
    <t>اﻷﻣﻦ السيبراني اﻟﻤﺘﻌﻠﻖ ﺑﺎﻟﻤﻮارد البشرية
Cybersecurity in Human Resources</t>
  </si>
  <si>
    <t>برنامج التوعية والتدريب بالأمن السيبراني 
Cybersecurity Awareness and Training Program</t>
  </si>
  <si>
    <t>ﺗﻄﺒﻴﻖ ﻣﻌﺎﻳﻴﺮ آﻣﻨﺔ ومعقدة لكلمات المرور.
Secure and complex password standards must be implemented.</t>
  </si>
  <si>
    <t>صمود اﻷﻣﻦ السيبراني
Cybersecurity Resilience</t>
  </si>
  <si>
    <t>جوانب صمود الأمن السيبراني في إدارة استمرارية الأعمال
Cybersecurity Resilience Aspects of Business Continuity Management (BCM)</t>
  </si>
  <si>
    <t>الأمن السيبراني المتعلق بالأطراف الخارجية
Third-Party Cybersecurity</t>
  </si>
  <si>
    <t>إدارة أمن الشبكات 
Networks Security Management</t>
  </si>
  <si>
    <t>إلغاء صلاحيات الدخول مباشرة، عند انتهاء الحاجة لها.
Access shall be immediately revoked when no longer needed</t>
  </si>
  <si>
    <t>حماية الأنظمة وأجهزة معالجة المعلومات
System and Processing Facilities Protection</t>
  </si>
  <si>
    <t>تطبيق مبدأ الحد الأدنى من الصلاحيات والامتيازات ( Least Privilege ) والحد الأدنى من الامكانيات (Least Functionality).
Principles of least privilege and least functionality must be applied.</t>
  </si>
  <si>
    <t>فحص وسائط التخزين الخارجية، وتحليلها ضد البرامج الضارة، والتهديدات المتقدمة المستمرة (APT) في بيئة معزولة وآمنة.
External storage media is scanned and analyzed against malware and APT. The scan must be executed in an isolated and secure environment.</t>
  </si>
  <si>
    <t>التقييد الحازم لاستخدام وسائط التخزين الخارجية في بيئة الإنتاج، ما لم يتم تطوير آليات آمنة وتطبيقها لنقل البيانات.
Usage of external storage media in the production environment must be restricted unless secure mechanisms for data transfer are developed and properly implemented.</t>
  </si>
  <si>
    <t>تقييد استخدام اتصالات الشبكة، والخدمات، ونقاط الاتصال بين المناطق المختلفة (Zones) وحصرها على الحد الأدنى؛ لتلبية متطلبات التشغيل والصيانة والسلامة.
Network communications, services, and connection points between different zones must be limited to the minimum to meet operational, maintenance, and safety requirements.</t>
  </si>
  <si>
    <t>التقييد الصارم على تمكين البروتوكولات الصناعية (Industrial Protocols) والمنافذ (Ports) واستخدامها إلى الحد الأدنى، بالتوافق مع متطلبات التشغيل والصيانة والسلامة.
Strict limitation on enabling/usage of industrial protocols and ports to the minimum to meet operational, maintenance, and safety requirements.</t>
  </si>
  <si>
    <t>حماية البيانات والمعلومات
Data and Information Protection</t>
  </si>
  <si>
    <t xml:space="preserve">حماية البيانات الإلكترونية والمادية (في حال التخزين والنقل) بالمستوى الذي يتوافق مع تصنيف البيانات.
Electronic and physical data (at rest and in transit) must be protected at a level consistent with its classification. </t>
  </si>
  <si>
    <t>حماية البيانات والمعلومات المصنفة من خلال تقنيات، منع تسريب البيانات (Data Leakage Prevention (DLP)).
Data Leakage Prevention (DLP) mechanisms must be used to protect the classified data and information.</t>
  </si>
  <si>
    <t>التشفير
Cryptography</t>
  </si>
  <si>
    <t>إدارة النسخ الاحتياطية 
Backup and Recovery Management</t>
  </si>
  <si>
    <t>إدارة الثغرات 
Vulnerabilities Management</t>
  </si>
  <si>
    <t>إدارة سجلات الأحداث ومراقبة الأمن السيبراني
Cybersecurity Event Logs and Monitoring Management</t>
  </si>
  <si>
    <t>إجراء مراجعة ومراقبة مستمرة ودقيقة لسجلات الأحداث (Event Logs) والتدقيق (Audit Trails) المتعلقة بالأمن السيبراني، على أصول أنظمة التحكم الصناعي (OT/ICS).
Continuous, in-depth cybersecurity log review and monitoring, covering all logs and audit trails must be conducted.</t>
  </si>
  <si>
    <t>إجراء مراقبة وكشف، وتحليل لسلوك المستخدم ("User Behaviors Analytics "UBA).
Monitoring, detecting and analyzing User Behaviors Analytics (UBA) must be performed.</t>
  </si>
  <si>
    <t xml:space="preserve">مراقبة جميع عمليات الوصول عن بعد (Remote Access Sessions).
All remote access sessions must be monitored. </t>
  </si>
  <si>
    <t xml:space="preserve">استخدام التهديدات الاستباقية (Threat Intelligence) المتعلقة بأنظمة التحكم الصناعي (OT/ICS) لضبط تنبيهات نظام إدارة سجلات الأحداث وتحديثها، ومراقبة الأمن السيبراني (SIEM) بشكل منتظم.
OT/ICS Threat Intelligence must be used and incorporated to regularly tune and refresh alerts of Security Information and Event Management (SIEM) technologies. </t>
  </si>
  <si>
    <t>إدارة حوادث وتهديدات الأمن السيبراني
Cybersecurity Incident and Threat Management</t>
  </si>
  <si>
    <t>تحديد تسلسل أنشطة الاستجابة، لحوادث الأمن السيبراني اللازمة لاستعادة العمليات التشغيلية لطبيعتها.
Sequence of incident response activities necessary to restore normal operations must be defined.</t>
  </si>
  <si>
    <t>إنشاء خطط التواصل، عند وقوع الحوادث (Incident Communications Plan).
Incident communications plan must be established.</t>
  </si>
  <si>
    <t>اختبار قدرات الاستجابة لحوادث الأمن السيبراني ومستوى الجاهزية والخطة المعتمدة بشكل دوري من خلال إجراء تمارين محاكاة للهجمات السيبرانية (Attack Simulation Exercises).
Cybersecurity incident response capabilities, readiness, and plan must be periodically tested by performing cyber-attack simulations exercises.</t>
  </si>
  <si>
    <t>الأمن المادي 
Physical Security</t>
  </si>
  <si>
    <t>مراقبة الأعمال، التي يتم تأديتها من المقاولين، أو الموظفين التابعين للموردين، و مزودي الخدمات.
Work being performed by contractor or vendor personnel must be monitored.</t>
  </si>
  <si>
    <t>اختبار إمكانيات الأمن المادي وجاهزيته بشكل دوري؛ من خلال عمل تمارين المحاكاة (مثل: الهندسة الاجتماعية).
Physical security capabilities and readiness must be periodically tested by performing simulation exercises (such as social engineering).</t>
  </si>
  <si>
    <t>سجل أداة التقييم وقياس الالتزام
Tool Record</t>
  </si>
  <si>
    <t xml:space="preserve">إجراءات التقييم وقياس الالتزام
Assessment Procedure </t>
  </si>
  <si>
    <t>تعليمات
Instructions</t>
  </si>
  <si>
    <t>ملاحظات / إجراءات
Notes/Actions</t>
  </si>
  <si>
    <t>التاريخ
History</t>
  </si>
  <si>
    <t>التحديث بواسطة
Updated By</t>
  </si>
  <si>
    <t>الحالة
Status</t>
  </si>
  <si>
    <t>رقم النسخة
Version Number</t>
  </si>
  <si>
    <t>أداة تقييم وقياس الالتزام بضوابط الأمن السيبراني للأنظمة التشغيلية</t>
  </si>
  <si>
    <t>الاسم الكامل للجهة (بالإنجليزي)
Organization Name (English)</t>
  </si>
  <si>
    <t>الاسم الكامل للجهة (بالعربي)
Organization Name (Arabic)</t>
  </si>
  <si>
    <t>معلومات المسؤول الأول عن الأمن السيبراني في الجهة (رئيس الإدارة المعنية بالأمن السيبراني في الجهة):
Chief Information Security Officer (CISO):</t>
  </si>
  <si>
    <t>الاسم الكامل (بالعربي)
Name (Arabic)</t>
  </si>
  <si>
    <t>الاسم الكامل (بالإنجليزي)
Name (English)</t>
  </si>
  <si>
    <t>رقم الهوية
ID Number</t>
  </si>
  <si>
    <t>رقم الجوال
Mobile Number</t>
  </si>
  <si>
    <t> البريد الإلكتروني
Email</t>
  </si>
  <si>
    <t>رقم الهاتف
Office Number</t>
  </si>
  <si>
    <t>معلومات شخص آخر (من ينوب عن المسؤول الأول):
Alternate Contact:</t>
  </si>
  <si>
    <t>نبذة مختصرة عن الجهة:
Summary of the Organization</t>
  </si>
  <si>
    <t>القطاع
Business Sector</t>
  </si>
  <si>
    <t>عنوان الموقع الإلكتروني الرسمي للجهة
Website</t>
  </si>
  <si>
    <t>عدد مواقع الجهة
Number of Locations</t>
  </si>
  <si>
    <t xml:space="preserve">عدد العاملين بالجهة
Total Number of Employees </t>
  </si>
  <si>
    <t>الرسميين:
Official:
المتعاقدين:
Contractors:</t>
  </si>
  <si>
    <t>عنوان الموقع الرئيسي للجهة
Headquarter Address</t>
  </si>
  <si>
    <t>عدد المرافق اﻟﺘﻲ ﺗﺘﻀﻤﻦ أصول أﻧﻈﻤﺔ اﻟﺘﺤﻜﻢ الصناعي
Number of facilities with ICS/OT assets</t>
  </si>
  <si>
    <t>معلومات عن المرفق
FACILITY INFORMATION</t>
  </si>
  <si>
    <t>عنوان المرفق:
Facility Address:</t>
  </si>
  <si>
    <t>اسم المرفق:
Facility Name:</t>
  </si>
  <si>
    <t>عدد العاملين بالمرفق:
Number of Employees:</t>
  </si>
  <si>
    <t>مستوى المرفق
Facility Level</t>
  </si>
  <si>
    <t>عدد المرافق ذات الصلة المباشرة بهذا المرفق: 
Number of facilities with direct connection to this facility:</t>
  </si>
  <si>
    <t>مستوى المرافق التي لها صلة مباشرة إلى هذا المرفق: 
Level of facilities with direct connections to this facility:</t>
  </si>
  <si>
    <t>النتائج - Results</t>
  </si>
  <si>
    <t xml:space="preserve"> حوكمة الأمن السيبراني - Cybersecurity Governance</t>
  </si>
  <si>
    <t xml:space="preserve"> تعزيز الأمن السيبراني - Cybersecurity Defense</t>
  </si>
  <si>
    <t xml:space="preserve"> صمود الأمن السيبراني - Cybersecurity Resilience</t>
  </si>
  <si>
    <t xml:space="preserve"> الأمن السيبراني المتعلق بالأطراف الخارجية - Third-Party Cybersecurity</t>
  </si>
  <si>
    <t>حوكمة الأمن السيبراني - Cybersecurity Governance</t>
  </si>
  <si>
    <t>تعزيز الأمن السيبراني - Cybersecurity Defense</t>
  </si>
  <si>
    <t>صمود الأمن السيبراني - Cybersecurity Resilience</t>
  </si>
  <si>
    <t>الأمن السيبراني المتعلق بالأطراف الخارجية - Third-Party Cybersecurity</t>
  </si>
  <si>
    <t>في خانة (مستوى الالتزام) يتم تحديد حالة تطبيق الجهة لكل ضابط أساسي وفرعي، وذلك باختيار أحد الحالات التالية:
In the compliance box, the implementation status of the control by the organization is documented for each control and sub-control by selecting one of the following cases from the pulldown menu:</t>
  </si>
  <si>
    <t>عند تعبئة حالة الالتزام للضوابط الأساسية التي يندرج تحتها ضوابط فرعية، الرجاء ملاحظة التالي:
   • عندما يذكر الضابط وجوب تغطية المتطلبات، فيجب وجود وثيقة معتمدة تنص على كل ضابط من الضوابط الفرعية.
   • ما عدا ذلك، فيجب وجود وثيقة معتمدة تنص على كل ضابط من الضوابط الفرعية بالإضافة إلى تطبيقه.
When documenting the compliance status for the controls and sub-controls, please note the following:
   • The organization must provide assessment and compliance documentation for each sub-control.
   • Otherwise, the organization must provide documentation identify that the sub-control is not applicable to the organization, what steps must be taken to comply with each sub-control, and when the compliance actions will be completed.</t>
  </si>
  <si>
    <t>يتم الإنتقال إلى القسم الخاص بـ (سجل أداة التقييم وقياس الالتزام) ويتم تعبئة المعلومات المطلوبة، ثم يتم حفظ ملف الأداة والإحتفاظ به لدى الجهة. كذلك على الجهة اتباع النموذج التالي لحفظ اسم الملف:
The organization should download the tool, enter the required organizational information, and save the file locally. The organization should also follow the following form to save the file name:</t>
  </si>
  <si>
    <t>في حالة الضابط (                                                                        )، فيجب على الجهة تقديم معلومات إضافية في خانة (ملاحظات) لتوضيح أجزاء الضابط المطبقة جزئيًا وذكر الأدلة (Evidences) على تطبيقها، وكذلك توضيح متطلبات الضابط الغير مطبقة مع تقديم معلومات إضافية في خانة (إجراءات التصحيح) لتوضيح الإجراءات التي سوف تقوم الجهة بتطبيقها لتصحيح حالة الالتزام خلال مدة زمنية محددة يتم ذكرها في خانة (تاريخ الالتزام المتوقع "اليوم/الشهر/السنة").  بالإضافة إلى العمل على تجهيز  الأدلة على تطبيق الضابط جزئيًا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In the case of a control with a finding of  (                                                        ), the organization must provide additional information in the "Notes" cell describing which aspects of the control are applied along any corresponding evidence and which aspects of the control were either not applicable or not implemented. Additional information must be provided in the "Correction procedures" cell to identify the actions that the organization must apply to correct the compliance status. Additionally, the organization must specify, in the "Target Completion Date" cell, when the corrective actions will be completed in Day/Month/Year Hijri format. Assessment documentation must be reported to the National Cybersecurity Authority in "electronic or paper" folders/files and organized by domain and subdomain numbers.</t>
  </si>
  <si>
    <t xml:space="preserve">Overall Cybersecurity Compliance Results - نتائج المستوى العام لتقييم الأمن السيبراني </t>
  </si>
  <si>
    <r>
      <t xml:space="preserve"> أخيراً، يتم إرسال نسخة من ملف الأداة إلى الهيئة الوطنية للأمن السيبراني على العنوان: (compliance@nca.gov.sa) حسب التوجيهات.
 Finally, a copy of the tool file must be sent to the National Cybersecurity Authority at (</t>
    </r>
    <r>
      <rPr>
        <b/>
        <sz val="11"/>
        <color theme="1"/>
        <rFont val="DIN Next LT Arabic Light"/>
        <family val="2"/>
      </rPr>
      <t>compliance@nca.gov.sa</t>
    </r>
    <r>
      <rPr>
        <sz val="11"/>
        <color theme="1"/>
        <rFont val="DIN Next LT Arabic Light"/>
        <family val="2"/>
      </rPr>
      <t>), as directed.</t>
    </r>
  </si>
  <si>
    <t xml:space="preserve"> ﺗﻀﻤﻴﻦ ﺳﺠﻞ ﻣﺨﺎﻃﺮ اﻷﻣﻦ السيبراني اﻟﻤﺘﻌﻠﻘﺔ ﺑﺄﻧﻈﻤﺔ اﻟﺘﺤﻜﻢ اﻟﺼﻨﺎﻋﻲ (OT/ICS) ﺿﻤﻦ ﺳﺠﻞ اﻟﻤﺨﺎﻃﺮ ﻓﻲ الجهة. 
Risk register for OT/ICS cybersecurity risks must be included as part of the organization’s risk register.</t>
  </si>
  <si>
    <t>ﺗﺤﺪﻳﺪ المستويات اﻟﻤﻼﺋﻤﺔ ﻟﻠﻤﻨﺎﻃﻖ، والمرافق اﻟﺘﻲ تحتوي ﻋﻠﻰ أﻧﻈﻤﺔ اﻟﺘﺤﻜﻢ اﻟﺼﻨﺎﻋﻲ (OT/ICS)  بناءً ﻋﻠﻰ ﻣﻨﻬﺠﻴﺔ ﻣﻌﺘﻤﺪة.
Appropriate level assignment to facilities which include (OT/ICS) must be conducted based on approved methodology.</t>
  </si>
  <si>
    <t>ﺗﻀﻤﻴﻦ ﻣﺘﻄﻠﺒﺎت اﻷﻣﻦ السيبراني ﺑﻮﺻﻔﻪ ﺟﺰء ﻣﻦ دورة حياة المشاريع المتعلقة ﺑﺄﻧﻈﻤﺔ اﻟﺘﺤﻜﻢ اﻟﺼﻨﺎﻋﻲ (OT/ICS) .
Cybersecurity requirements must be part of OT/ICS project's lifecycle.</t>
  </si>
  <si>
    <t>ﻳﺠﺐ ﺗﻄﺒﻴﻖ ﻣﺘﻄﻠﺒﺎت اﻷﻣﻦ السيبراني ﺿﻤﻦ دورة حياة إدارة التغيير, اﻟﻤﺘﻌﻠﻘﺔ ﺑﺄﻧﻈﻤﺔ اﻟﺘﺤﻜﻢ اﻟﺼﻨﺎﻋﻲ (OT/ICS)  لدى الجهة.
Cybersecurity requirements within the organization’s OT/ICS change management lifecycle must be implemented.</t>
  </si>
  <si>
    <t>اﻟﺘﺤﻘﻖ ﻣﻦ ﺻﺤﺔ وﺳﻼﻣﺔ التغييرات ﻓﻲ ﺑﻴﺌﺔ ﻣﻨﻔﺼﻠﺔ ﻗﺒﻞ ﺗﻄﺒﻴﻘﻬﺎ ﻋﻠﻰ ﺑﻴﺌﺔ الإنتاج (Production Environment).
Changes are validated in a separate environment prior to implementing the changes on the production environment.</t>
  </si>
  <si>
    <t>ﻳﺠﺐ ﻣﺮاﺟﻌﺔ ﻣﺘﻄﻠﺒﺎت اﻷﻣﻦ السيبراني ﺿﻤﻦ إدارة اﻟﺘﻐﻴﻴﺮ اﻟﻤﺘﻌﻠﻘﺔ ﺑﺄﻧﻈﻤﺔ اﻟﺘﺤﻜﻢ اﻟﺼﻨﺎﻋﻲ (OT/ICS) و قياس ﻓﻌﺎﻟﻴﺔ ﺗﻄﺒﻴﻘﻬﺎ وﺗﻘﻴﻴﻤﻬﺎ دورياً. 
Cybersecurity requirements within the organization’s OT/ICS change management requirements must be reviewed, and their implementation effectiveness is measured and evaluated periodically.</t>
  </si>
  <si>
    <t>تحديد الأنشطة اللازمة، للمحافظة على الحد الأدنى من العمليات المتعلقة بأنظمة التحكم الصناعي (OT/ICS) .
Activities necessary to sustain minimum operations of the OT/ICS systems must be defined.</t>
  </si>
  <si>
    <t>تضمين متطلبات الأمن السيبراني، المتعلقة بأنظمة التحكم الصناعي (OT/ICS) إلى خطة استمرارية الأعمال (BCP)؛ تحليل التأثر على الأعمال (BIA)، ووقت الاستعادة المستهدف (RTO)، ونقطة الاستعادة المستهدفة (RPO).
OT/ICS cybersecurity requirements must be incorporated into the Business Continuity Plan (BCP), Business Impact Analysis (BIA), Recovery Time Objectives (RTO), and Recovery Point Objectives (RPO).</t>
  </si>
  <si>
    <t>تضمين متطلبات الأمن السيبراني المتعلقة بأنظمة التحكم الصناعي (OT/ICS) ضمن خطط التعافي من الكوارث (DRP)، بحيث تشمل سيناريوهات الكوارث المتعلقة بالأمن السيبراني، وإجراءات التعامل مع توقف النظام، وإجراءات إدارة العمليات التشغيلية.
OT/ICS cybersecurity requirements must be incorporated into the Disaster Recovery Plan (DRP) including cybersecurity-related disaster scenarios, system failure handling procedures, and operational continuity management procedures.</t>
  </si>
  <si>
    <t>تضمين متطلبات الأمن السيبراني، أثناء دورة حياة المشتريات، لمنتجات وخدمات أنظمة التحكم الصناعي (OT/ICS).
Cybersecurity requirements are included during procurement lifecycle for OT/ICS products and services.</t>
  </si>
  <si>
    <t xml:space="preserve"> إنشاء قائمة جرد إلكترونية، لجميع أصول أنظمة التحكم الصناعي (OT/ICS) ومراجعتها بشكل دوري.
OT/ICS assets inventory must be developed in electronic format for all OT/ICS assets, and reviewed periodically.</t>
  </si>
  <si>
    <t>حفظ معلومات أصول أنظمة التحكم الصناعي (OT/ICS) المحصورة بشكل آمن.
OT/ICS asset inventory must be stored securely.</t>
  </si>
  <si>
    <t>رجوعاً للضابط ٢-١-٦ في الضوابط الأساسية للأمن السيبراني؛ يجب مراجعة متطلبات الأمن السيبراني المتعلقة بإدارة أصول أنظمة التحكم الصناعي (OT/ICS)، وقياس فعالية تطبيقها وتقييمها دوريا.
With reference to the ECC control 2-1-6, the cybersecurity requirements for managing OT/ICS assets must be reviewed, and their implementation effectiveness is measured and evaluated periodically.</t>
  </si>
  <si>
    <t>بالإضافة للضوابط الفرعية، ضمن الضابط ٢-٢-٣ في الضوابط الأساسية للأمن السيبراني، يجب أن تغطي متطلبات الأمن السيبراني المتعلقة بإدارة هويات الدخول، والصلاحيات في بيئة أنظمة التحكم الصناعي (OT/ICS)  بحد أدنى ما يلي:
In addition to subcontrols in ECC control 2-2-3, cybersecurity requirements for identity and access management in OT/ICS environment must include, at a minimum, the following:</t>
  </si>
  <si>
    <t>رجوعا للضابط ٢-٢-٤ في الضوابط الأساسية للأمن السيبراني؛ فإنه يجب مراجعة متطلبات الأمن السيبراني، المتعلقة بإدارة هويات الدخول والصلاحيات، في بيئة أنظمة التحكم الصناعي (OT/ICS) ، وقياس فعالية تطبيقها وتقييمها دوريا.
With reference to the ECC control 2-2-4, the cybersecurity requirements for identity and access management in OT/ICS environment must be reviewed, and their implementation effectiveness is measured and evaluated periodically.</t>
  </si>
  <si>
    <t>رجوعا للضابط ٢-٣-٤ في الضوابط الأساسية للأمن السيبراني؛ يجب مراجعة متطلبات الأمن السيبراني لحماية أنظمة معالجة المعلومات والأجهزة المتعلقة بأنظمة التحكم الصناعي (OT/ICS) ، وقياس فعالية تطبيقها وتقييمها دوريا.
With reference to the ECC control 2-3-4, the cybersecurity requirements for system and processing facilities protection in OT/ICS environment must be reviewed, and their implementation effectiveness is measured and evaluated periodically.</t>
  </si>
  <si>
    <t>بالإضافة للضوابط الفرعية ضمن الضابط ٢-٥-٣ في الضوابط الأساسية للأمن السيبراني؛ يجب أن تغطي متطلبات الأمن السيبراني، لإدارة أمن الشبكات المتعلقة بأنظمة التحكم الصناعي (OT/ICS) بحد أدنى ما يلي: 
In addition to subcontrols in ECC control 2-5-3, cybersecurity requirements for network security management in OT/ICS environment must cover, at a minimum, the following:</t>
  </si>
  <si>
    <t>عزل التقنيات اللاسلكية منطقياً أو مادياً، عن الشبكات الخاصة بأنظمة التحكم الصناعي (OT/ICS).
Wireless technologies must be segmented logically or physically from other OT/ICS networks.</t>
  </si>
  <si>
    <t>رجوعاً للضابط ٢-٥-٤ في الضوابط الأساسية للأمن السيبراني؛ يجب مراجعة متطلبات الأمن السيبراني لإدارة أمن شبكات أنظمة التحكم الصناعي (OT/ICS) وقياس فعالية تطبيقها وتقييمها دوريا.
With reference to the ECC control 2-5-4, the cybersecurity requirements for network security management in OT/ICS environment must be reviewed, and their implementation effectiveness is measured and evaluated periodically</t>
  </si>
  <si>
    <t>بالإضافة للضوابط الفرعية، ضمن الضابط ٢-٦-٣ في الضوابط الأساسية للأمن السيبراني؛ يجب أن تغطي متطلبات الأمن السيبراني لأمن الأجهزة المحمولة بحد أدنى، ما يلي:
In addition to subcontrols in the ECC control 2-6-3, cybersecurity requirements for mobile device security in OT/ICS must cover, at a minimum, the following:</t>
  </si>
  <si>
    <t>تقييد استخدام الأجهزة المحمولة، لشبكات أنظمة التحكم الصناعي (OT/ICS) عند الحاجة لاستخدام الأجهزة المحمولة. ويجب إجراء تقييم مخاطر الأمن السيبراني، وتحديد المخاطر وإدارتها. يجب الحصول على موافقة الإدارة المعنية بالأمن السيبراني لفترة زمنية محددة فحسب، بما يتوافق مع آليات إدارة صلاحيات الوصول المتبعة في الجهة.
Usage of mobile devices for OT/ICS must be restricted unless specifically required. A cybersecurity risk assessment must be conducted where risks must be defined and managed. A management approval must be granted by respective cybersecurity function for a defined period of time only in alignment with organization’s formal access management mechanisms.</t>
  </si>
  <si>
    <t xml:space="preserve">استخدام الأجهزة المحمولة المخصصة لأغراض العمل، وبما يتوافق مع متطلبات الأمن السيبراني، للمناطق الخاصة بها  (Zones) قبل توصيلها ببيئة شبكات أنظمة التحكم الصناعي (OT/ICS). ويجب أن يتم تحصينها وتحديثها بالتحديثات الأمنية الحديثة؛ وفحصها من البرمجيات الضارة (Malware) والتهديدات المتقدمة المستمرة (APT).
Mobile devices must only be used for their intended purposes and in compliance with cybersecurity requirements of its respective zones prior to being connected to OT/ICS environment, and are hardened and updated with the latest security patches and scanned against malware and APT. </t>
  </si>
  <si>
    <t>بالإضافة للضوابط الفرعية ضمن الضابط ٢-٧-٣ في الضوابط الأساسية للأمن السيبراني؛ يجب أن تغطي متطلبات الأمن السيبراني لحماية البيانات والمعلومات المتعلقة بأنظمة التحكم الصناعي (OT/ICS) بحد أدنى ما يلي: 
In addition to subcontrols in the ECC control 2-7-3, cybersecurity requirements for data and information protection in OT/ICS must include, at a minimum, the following:</t>
  </si>
  <si>
    <t>استخدام آليات الحذف الأمنة (Secure Wiping)  لبيانات الإعدادت والبيانات المخزنة على أصول أنظمة التحكم الصناعي (OT/ICS) ، وذلك عند الإنتهاء منها.
Secure wiping mechanisms for configuration details and stored data from OT/ICS assets prior to decommissioning must be implemented.</t>
  </si>
  <si>
    <t>رجوعا للضابط ٢-٨-٤ في الضوابط الأساسية للأمن السيبراني؛ فإنه يجب مراجعة متطلبات الأمن السيبراني للتشفير، في بيئة شبكات أنظمة التحكم الصناعي (OT/ICS)، وقياس فعالية تطبيقها وتقييمها دوريا.
With reference to the ECC control 2-8-4, the cybersecurity requirements for cryptography in OT/ICS environment must be reviewed, and their implementation effectiveness is measured and evaluated periodically</t>
  </si>
  <si>
    <t>بالإضافة للضوابط الفرعية، ضمن الضابط ٢-٩-٣ في الضوابط الأساسية للأمن السيبراني؛ يجب أن تغطي متطلبات الأمن السيبراني لإدارة النسخ الاحتياطية المتعلقة بأنظمة التحكم الصناعي (OT/ICS) بحد أدنى ما يلي:
In addition to subcontrols in the ECC control 2-9-3, cybersecurity requirements for backup and recovery management in OT/ICS must include, at a minimum, the following:</t>
  </si>
  <si>
    <t>رجوعا للضابط ٢-٩-٤ في الضوابط الأساسية للأمن السيبراني؛ يجب مراجعة متطلبات الأمن السيبراني لإدارة النسخ الاحتياطية الخاصة بأنظمة التحكم الصناعي (OT/ICS)، وقياس فعالية تطبيقها وتقييمها دوريا.
With reference to the ECC control 2-9-4, the cybersecurity requirements for backup and recovery management in OT/ICS environment must be reviewed, and their implementation effectiveness is measured and evaluated periodically</t>
  </si>
  <si>
    <t>بالإضافة للضوابط الفرعية ضمن الضابط٢-١٠-٣ في الضوابط الأساسية للأمن السيبراني؛ يجب أن تغطي متطلبات الأمن السيبراني لإدارة الثغرات المتعلقة بأنظمة التحكم الصناعي (OT/ICS) بحد أدنى ما يلي:
In addition to subcontrols in the ECC control 2-10-3, cybersecurity requirements for vulnerability management in OT/ICS must cover, at a minimum, the following:</t>
  </si>
  <si>
    <t>بالإضافة للضوابط الفرعية ضمن الضابط ٢-١١-٣ في الضوابط الأساسية للأمن السيبراني؛ يجب أن تغطي متطلبات الأمن السيبراني إجراء اختبارات اختراق على أنظمة التحكم الصناعي (OT/ICS) بحد أدنى ما يلي:
In addition to the subcontrols in the ECC control 2-11-3, cybersecurity requirements for penetration testing in OT/ICS must cover, at a minimum, the following</t>
  </si>
  <si>
    <t>رجوعا للضابط الفرعي ٢-١١-٣-١ في الضوابط الأساسية للأمن السيبراني؛ يجب تحديد نطاق أنشطة اختبارات الاختراق، لتغطي بيئة شبكات أنظمة التحكم الصناعي (OT/ICS) و الشبكات المرتبطة بالشبكة التشغيلية، وأن يتم عمل الاختبارات من قبل فريق ذي كفاءة عالية.
With reference to the ECC subcontrol 2-11-3-1, scope and activities of penetration testing must be defined to ensure the coverage of OT/ICS environment and networks connected to the operational network by qualified team.</t>
  </si>
  <si>
    <t>رجوعاً للضابط  ٢-١١-٤ في الضوابط الأساسية للأمن السيبراني؛ يجب مراجعة متطلبات الأمن السيبراني لاختبارات الاختراق على أنظمة التحكم الصناعي (OT/ICS)، وقياس فعالية تطبيقها وتقييمها دوريا. 
With reference to the ECC control 2-11-4, the cybersecurity requirements for penetration testing in OT/ICS environment must be reviewed, and their implementation effectiveness is measured and evaluated periodically</t>
  </si>
  <si>
    <t>بالإضافة للضوابط الفرعية، ضمن الضابط ٢-١٢-٣ في الضوابط الأساسية للأمن السيبراني؛ يجب أن تغطي متطلبات الأمن السيبراني لإدارة سجلات الأحداث ومراقبة الأمن السيبراني الخاصة بأنظمة التحكم الصناعي (OT/ICS) بحد أدنى ما يلي:
In addition to subcontrols in the ECC control 2-12-3, cybersecurity requirements for cybersecurity event logs and monitoring management in OT/ICS must include, at a minimum, the following:</t>
  </si>
  <si>
    <t>بالإضافة للضوابط الفرعية ضمن الضابط ٢-١٣-٣ في الضوابط الأساسية للأمن السيبراني؛ يجب أن تغطي متطلبات الأمن السيبراني لإدارة حوادث وتهديدات الأمن السيبراني المتعلقة بأنظمة التحكم الصناعي (OT/ICS) بحد أدنى ما يلي: 
In addition to subcontrols in the ECC Control 2-13-3, cybersecurity requirements for cybersecurity incident and threat management in OT/ICS must include, at a minimum, the following:</t>
  </si>
  <si>
    <t>تضمين إجراءات التعافي لأنظمة التحكم الصناعية وتشمل أنظمة معدات السلامة (SIS) في خطط الاستجابة للحوادث، واستعادة النظام، واستمرارية الأعمال.
OT/ICS including Safety Instrumented Systems (SIS) recovery procedures must be included in the incident response, system recovery plans, and business continuity plans.</t>
  </si>
  <si>
    <t>تزويد العاملين بالجهة بالمهارات والدورات التدريبية المطلوبة (الموظفين والمتعاقدين) ، للاستجابة لحوادث الأمن السيبراني المتعلقة بأنظمة التحكم الصناعي (OT/ICS).
Trainings and skillsets for the organization’s personnel (including employees, contractors and subcontractors) to respond to OT/ICS cybersecurity incidents must be provided.</t>
  </si>
  <si>
    <t>بالإضافة للضوابط الفرعية ضمن الضابط ٢-١٤-٣ في الضوابط الأساسية للأمن السيبراني؛ يجب أن تغطي متطلبات الأمن السيبراني للأمن المادي المتعلقة بأنظمة التحكم الصناعي (OT/ICS)  بحد أدنى ما يلي:
In addition to subcontrols in the ECC Control 2-14-3, cybersecurity requirements for physical security in OT/ICS environment must include, at a minimum, the following:</t>
  </si>
  <si>
    <t>الاحتفاظ بقائمة الأشخاص، الذين لديهم حق الوصول المادي المصرح به إلى المنشآت، والأماكن الحساسة، التي يتواجد بها أصول أنظمة التحكم الصناعي (OT/ICS) .
List of personnel with authorized access to facilities and sensitive locations where OT/ICS assets reside must be maintained.</t>
  </si>
  <si>
    <t>رجوعاً للضابط ٢-١٤-٤ في الضوابط الأساسية للأمن السيبراني؛ يجب مراجعة متطلبات الأمن السيبراني لإدارة الأمن المادي في بيئة أنظمة التحكم الصناعي (OT/ICS)، وقياس فعالية تطبيقها، وتقييمها دورياً.
With reference to the ECC control 2-14-4, the cybersecurity requirements for physical security in OT/ICS environment must be reviewed, and their implementation effectiveness is measured and evaluated periodically.</t>
  </si>
  <si>
    <t>OTCC-1:2022 Assessment and Compliance Tool</t>
  </si>
  <si>
    <t xml:space="preserve"> وﺿﻊ ﻣﻨﻬﺠﻴﺔ ﻣﺨﺎﻃﺮ اﻷﻣﻦ السيبراني اﻟﻤﺘﻌﻠﻘﺔ ﺑﺄﻧﻈﻤﺔ اﻟﺘﺤﻜﻢ اﻟﺼﻨﺎﻋﻲ (OT/ICS) ﺿﻤﻦ ﻣﻨﻬﺠﻴﺔ إدارة اﻟﻤﺨﺎﻃﺮ و إدارة ﻣﺨﺎﻃﺮ اﻟﺴﻼﻣﺔ وإجراءاتها ﻓﻲ الجهة.
OT/ICS cybersecurity risk management methodology must be included as part of the organization’s risk management and safety risk management methodologies.</t>
  </si>
  <si>
    <t>ﻳﺠﺐ ﻣﺮاﺟﻌﺔ ﻣﺘﻄﻠﺒﺎت اﻷﻣﻦ السيبراني, ﺿﻤﻦ إدارة مشاريع أﻧﻈﻤﺔ اﻟﺘﺤﻜﻢ اﻟﺼﻨﺎﻋﻲ (OT/ICS) و قياس ﻓﻌﺎﻟﻴﺔ ﺗﻄﺒﻴﻘﻬﺎ وﺗﻘﻴﻴﻤﻬﺎ دورياً.
Cybersecurity requirements within the organization’s OT/ICS project management must be reviewed, and their implementation effectiveness is measured and evaluated periodically.</t>
  </si>
  <si>
    <t>ﻳﺠﺐ ﺗﺤﺪﻳﺪ ﻣﺘﻄﻠﺒﺎت اﻷﻣﻦ السيبراني وﺗﻮﺛﻴﻘﻬﺎ واعتمادها ، ﺿﻤﻦ إدارة اﻟﺘﻐﻴﻴﺮ ﻟﺪى اﻟﺠﻬﺔ ، وﻳﺠﺐ اﻟﺘﺄﻛﺪ ﻣﻦ أن متطلبات اﻷﻣﻦ السيبراني ﺗﻤﺜﻞ ﺟﺰءاً  ﻻ يتجزأ ﻣﻦ المتطلبات اﻷﺳﺎﺳﻴﺔ ﻹدارة اﻟﺘﻐﻴﻴﺮ ﻷﻧﻈﻤﺔ اﻟﺘﺤﻜﻢ اﻟﺼﻨﺎﻋﻲ (OT/ICS) . 
Cybersecurity requirements within the organization’s OT/ICS change management must be defined, documented, and approved. The cybersecurity requirements must be a key part of the overall requirements of OT/ICS change management.</t>
  </si>
  <si>
    <t>تطبيق إجراءات مقيدة, وآﻣﻨﺔ ﻟﻠﺘﻐﻴﻴﺮات الاستثنائية. 
Restricted processes for exceptional changes must be implemented.</t>
  </si>
  <si>
    <t>بالإضافة للضوابط الفرعية، ضمن الضابط ١-١٠-٣  في الضوابط الأساسية للأمن السيبراني؛ يجب أن يتضمن برنامج التوعية بالأمن السيبراني، التعامل الآمن مع أنظمة التحكم الصناعي (OT/ICS) في الجهة.
In addition to subcontrols in the ECC control 1-10-3, the cybersecurity awareness program must include a secure and safe interaction with the OT/ICS assets or systems.</t>
  </si>
  <si>
    <t>استخدام تقنيات الأتمتة لحصر الأصول.
Automated solution to collect asset inventory information must be utilized.</t>
  </si>
  <si>
    <t>تحديد ملاك الأصول (Asset Owner) لجميع أصول أنظمة التحكم الصناعي (OT/ICS)  والتأكد من مشاركتهم في دورة حياة إدارة جرد الأصول ذات العلاقة.
Asset owners for all OT/ICS assets must be identified and involved throughout the relevant asset inventory management lifecycle.</t>
  </si>
  <si>
    <t>تصنيف مستوى الحساسية (Criticality Rating) وتوثيقه واعتماده لجميع الأصول، من قبل ملاك الأصول.
Criticality rating for all assets must be assigned, documented, and approved by asset owners.</t>
  </si>
  <si>
    <t>اﻟﺘﺄﻛﺪ ﻣﻦ أن دورة حياة إدارة هويات الدخول والصلاحيات, ﻷﻧﻈﻤﺔ التحكم الصناعي (OT/ICS)  ﻣﻔﺼﻮﻟﺔ ومستقلة, ﻋﻦ ﺗﻠﻚ اﻟﻤﺘﻌﻠﻘﺔ ﺑﺘﻘﻨﻴﺔ المعلومات (IT) وذﻟﻚ ﻳﺸﻤﻞ الحلول اﻟﺘﻘﻨﻴﺔ اﻟﻤﺴﺘﺨﺪﻣﺔ ﻓﻲ اﻹدارة المركزية لهويات الدخول والصلاحيات.
Identity and access management lifecycle for OT/ICS is separated and independent from Information Technology (IT) including centrally managed identity and access management solutions.</t>
  </si>
  <si>
    <t xml:space="preserve">  تغيير الهويات المصنعية (Default Credentials) لجميع  الأصول المتعلقة بأنظمة التحكم الصناعي (OT/ICS) أو تعطيلها، أو إزالتها.
Default credentials for all OT/ICS assets must be changed, disabled, or removed.</t>
  </si>
  <si>
    <t>الإدارة الآمنة لجلسات الاتصال ويشمل ذلك موثوقية الجلسات (Authenticity), و إقفالها (Lockout)، وإنهاء مهلتها (Timeout) .
Sessions must be managed securely, including session authenticity, session lockout, and session timeout termination.</t>
  </si>
  <si>
    <t>منع  التعطيل، أو الإزالة التلقائية لحسابات الخدمات، أو البرامج، أو حسابات الأجهزة المتعلقة بأنظمة التحكم الصناعي (OT/ICS) باستثناء أنظمة المراقبة.
Automatic disabling/removing of service accounts, programs, or accounts related to OT/ICS assets must be prevented, except for monitoring systems.</t>
  </si>
  <si>
    <t>رجوعا للضابط الفرعي ٢-٢-٣-٥ في الضوابط الأساسية للأمن السيبراني؛ يجب مراجعة هويات الدخول والصلاحيات، عند الاستجابة لحوادث الأمن السيبراني، وعند التغيير في أدوار العاملين، أو عند حدوث أي تغيير في الهيكلية المعمارية لأنظمة التحكم الصناعي (OT/ICS) .
With reference to the ECC subcontrol 2-2-3-5, users’ identities and access rights must be reviewed in response to cybersecurity incidents, personnel roles changes, or whenever there is a change in OT/ICS system architecture.</t>
  </si>
  <si>
    <t>بالإضافة للضوابط الفرعية، ضمن الضابط ٢-٣-٣ في الضوابط الأساسية للأمن السيبراني؛ يجب أن تغطي متطلبات الأمن السيبراني، لحماية الأنظمة وأجهزة معالجة المعلومات، المتعلقة بأنظمة التحكم الصناعي (OT/ICS) بحد أدنى؛ مايلي:
In addition to subcontrols in the ECC control 2-3-3, cybersecurity requirements for system and processing facility protection in OT/ICS environment must include, at a minimum, the following:</t>
  </si>
  <si>
    <t>استخدام تقنيات وآليات الحماية الحديثة والمتقدمة، وإدارتها بشكل آمن، للحماية من الفيروسات، والبرامج، والأنشطة المشبوهة، والبرمجيات الضارة (Malware)، والتهديدات المتقدمة المستمرة (APT)، والملفات الضارة، وحظرها.
Advanced, up-to-date protection mechanisms and techniques must be utilized and securely managed to block and protect from malware, Advanced Persistent Threats (APT), malicious files, and activities.</t>
  </si>
  <si>
    <t>إجراء مراجعة دورية للإعدادات والتحصين (Secure Configuration and Hardening) بما يتوافق مع إرشادات الأمن السيبراني، وأفضل الممارسات، والتوصيات الخاصة بالموردين (Vendors) ، وبما يتوافق مع آليات إدارة التغيير المتبعة في الجهة.
Periodic security configurations’ review and hardening must be conducted in alignment with the vendor implementation guidance or recommendations with respect to cybersecurity and organization’s formal change management mechanisms.</t>
  </si>
  <si>
    <t>حماية سجلات الأحداث، والملفات الحساسة، من الدخول غير المصرح به، أو التلاعب، أو التغيير غير المصرح به، أو الحذف.
Systems’ logs and critical files must be protected from unauthorized access, tampering, illegitimate modification and/or deletion.</t>
  </si>
  <si>
    <t>اكتشاف التطبيقات والبرامج النصية (Scripts) والمهمات والتغييرات غير المصرح بها، وفحصها.
Unauthorized applications, scripts, tasks, and changes must be detected and analyzed.</t>
  </si>
  <si>
    <t>اكتشاف الأوامر المنفذة (Commands Execution) وجلسات الاتصالات الحديثة (New Communication Sessions)، وفحصها.
New Communications sessions and commands execution must be detected and analyzed.</t>
  </si>
  <si>
    <t>اكتشاف الاتصالات المباشرة بين بيئة شبكات أنظمة التحكم الصناعي (OT/ICS) والأطراف الخارجية (External Hosts)، وفحصها.
Direct communications between the OT/ICS environment and external hosts must be detected and analyzed.</t>
  </si>
  <si>
    <t>تقسيم شبكات أنظمة التحكم الصناعي (OT/ICS) منطقياً أو مادياً عن الشبكات الأخرى.
OT/ICS environment must be segmented logically or physically from other environments or networks.</t>
  </si>
  <si>
    <t>منع الوصول المباشر لخدمات التحقق، و إدارة الدخول عن بعد ( Remote Authentication and Management Access ) على الأجهزة المتواجدة في الشبكة الخارجية للجهة (External-Facing Hosts).
Direct exposure of common remote authentication and access management services on external-facing hosts must be prevented.</t>
  </si>
  <si>
    <t>قصر الوصول لخدمات الأعمال الحساسة (Business Critical) المتعلقة بالشبكة الداخلية لأنظمة التحكم الصناعي (OT/ICS) على الخدمات المصرح بها، ويجب الحد من الوصول للخدمات ذات الثغرات الأمنية المعروفة إلى أقصى حد ممكن.
Only authorized business-critical services are accessible from the internal OT/ICS networks, and accessibility to services with known vulnerabilities must be limited to the greatest extent possible.</t>
  </si>
  <si>
    <t>منع الوصول المباشر عن بعد، بين منطقة الجهة الداخلية (Corporate Zone) ومنطقة شبكات أنظمة التحكم الصناعي (OT/ICS) ، وتوجيه جميع الاتصالات إلى نقاط الوصول عن بعد (Jump Hosts) بحيث تكون مخصصة لهذه العمليات، وآمنة ومحصنة في المنطقة المحايدة (DMZ).
Direct communications between corporate zone and OT/ICS zones must be prevented, and direct all the required connections through dedicated, secured, and hardened jump host/solution in the DMZ zone.</t>
  </si>
  <si>
    <t>استخدام الوكيل (Proxy) بين منطقة الجهة الداخلية (Corporate Zone) ومنطقة أنظمة التحكم الصناعي (OT/ICS) للتحكم بالحركة عند الاتصال ما بين الأجهزة (Machine-to-Machine).
Proxies must be employed between the corporate and OT/ICS zones for all machine-to-machine traffic.</t>
  </si>
  <si>
    <t>استخدام البوابات (Gateways) المخصصة؛ لتقسيم شبكات أنظمة التحكم الصناعي (OT/ICS) من الشبكة الداخلية (Corporate Zone).
Dedicated gateways must be used to segment OT/ICS networks from corporate zone.</t>
  </si>
  <si>
    <t>استخدام منطقة محايدة (DMZ) لاستضافة أي نظام، يقدم خدمات بين منطقة الشبكة الداخلية (Corporate Zone) ومنطقة أنظمة التحكم الصناعي (OT/ICS) .
Dedicated DMZ zone must be used to reside any system that needs services provided by corporate zone.</t>
  </si>
  <si>
    <t>اعتماد حزم التحديثات الدورية، والإصلاحات الأمنية للأصول في بيئة الإنتاج، من قبل الشركة المصنعة، وإجراء اختبار في بيئة تجريبية قبل تطبيقها على بيئة الإنتاج.
Periodic patches and upgrades for production assets must be certified by respective vendor and tested in a separate environment prior to implementation.</t>
  </si>
  <si>
    <t>تطبيق آلية لإدارة الأجهزة المحمولة، مركزياً  (Mobile Device Management (MDM))
Centralized management of mobile devices must be deployed.</t>
  </si>
  <si>
    <t>تنفيذ عمليات التشفير على الأجهزة المحمولة المصرح باستخدامها للوصول إلى أصول أنظمة التحكم الصناعي (OT/ICS).
Encryptions mechanisms must be used for mobile devices authorized to access the OT/ICS assets.</t>
  </si>
  <si>
    <t>رجوعا للضابط ٢-٦-٤ في الضوابط الأساسية للأمن السيبراني؛ يجب مراجعة متطلبات الأمن السيبراني لحماية استخدام الأجهزة المحمولة في بيئة شبكات أنظمة التحكم الصناعي (OT/ICS) وقياس فعالية تطبيقها، وتقييمها دوريا.
With reference to the ECC control 2-6-4, the cybersecurity requirements for mobile devices security in OT/ICS environment must be reviewed, and their implementation effectiveness is measured and evaluated periodically</t>
  </si>
  <si>
    <t>رجوعا للضابط ٢-٧-٤ في الضوابط الأساسية للأمن السيبراني؛ يجب مراجعة متطلبات الأمن السيبراني لحماية البيانات والمعلومات في بيئة شبكات أنظمة التحكم الصناعي (OT/ICS) ، وقياس فعالية تطبيقها وتقييمها دوريا.
With reference to the ECC control 2-7-4, the cybersecurity requirements for data and information protection in OT/ICS environment must be reviewed, and their implementation effectiveness is measured and evaluated periodically</t>
  </si>
  <si>
    <t>التأكد من كون ملفات الإعدادت الحساسة والهندسية المختصة بأنظمة التحكم الصناعي (OT/ICS) مضمنه في النسخ الاحتياطية.
OT/ICS assets’ critical configuration files and engineering files must be included in the backup’s scope.</t>
  </si>
  <si>
    <t>تأمين الوصول والتخزين والنقل للنسخ الاحتياطية ووسائطها، وضمان حمايتها من التلف، أو التغيير، أو الوصول غير المصرح به.
Access, storage, and transfer of backups and their mediums must be secured to ensure their protection against damage, change, or unauthorized access.</t>
  </si>
  <si>
    <t>يجب تحديد نطاق عمليات تقييم الثغرات وأنشطتها لبيئة شبكات أنظمة التحكم الصناعي (OT/ICS) بوصفه جزء من الآليات الرسمية لإدارة الثغرات في الجهة، وضمان تأثير محدود أو غير محدود على بيئة الإنتاج.
Scope and activities of vulnerability assessments must be defined for OT/ICS environment as part of organization’s formal vulnerability management while ensuring limited or no impact on the production environment.</t>
  </si>
  <si>
    <t>رجوعا للضابط الفرعي ٢-١٠-٣-٣ في الضوابط الأساسية للأمن السيبراني؛ يتم التأكد من ضمان المعالجة الفورية، للثغرات الحساسة المكتشفة حديثاً، والتي تشكل مخاطر كبيرة على بيئة شبكات أنظمة التحكم الصناعي (OT/ICS).
With reference to the ECC subcontrol 2-10-3-3, remediation of newly discovered critical vulnerabilities presenting significant risks to the OT/ICS environment must be performed in a timely manner.</t>
  </si>
  <si>
    <t>رجوعا للضابط الفرعي ٢-١١-٣-٢ في الضوابط الأساسية للأمن السيبراني؛ يجب إجراء اختبار الاختراق، بعد التأكد من أن تأثير الاختبار، محدود على بيئة الإنتاج، أو إجراء اختبار الاختراق، في بيئة منفصلة مماثلة.
With reference to the ECC subcontrol 2-11-3-2, penetration testing must only be conducted with limited or no impact on the production environment, or on an identical separate environment.</t>
  </si>
  <si>
    <t>رجوعا للضابط الفرعي ٢-١١-٣-٢ في الضوابط الأساسية للأمن السيبراني؛ يجب إجراء اختبار الاختراق لأنظمة التحكم الصناعي دورياً.
With reference to the ECC subcontrol 2-11-3-2, penetration testing for OT/ICS systems must be conducted periodically.</t>
  </si>
  <si>
    <t>يجب تحديد طرق اختبارات بديلة وتنفيذها مثل الاختبارات غير الفعالة (Passive Testing) لجمع المعلومات عندما يكون هنالك أثر محتمل على بيئة الإنتاج التشغيلية.
Alternative testing methods (such as passive testing mechanisms) must be defined and Implemented to collect relevant information when a potential impact to operational production environment may occur.</t>
  </si>
  <si>
    <t>تفعيل سجلات الأحداث المتعلقة بالأمن السيبراني على جميع الأصول في بيئة شبكات أنظمة التحكم الصناعي (OT/ICS).
Cybersecurity event logs and audit trails must be activated for all OT/ICS assets.</t>
  </si>
  <si>
    <t>اكتشاف محاولات فشل الوصول إلى نظام المراقبة الخاص بالجهة، ورصدها.
Failure attempts in accessing the organization’s monitoring systems must be detected and logged.</t>
  </si>
  <si>
    <t xml:space="preserve">اكتشاف الأحداث الضارة (Malicious Events) وفحصها.
Malicious events must be detected and analyzed. </t>
  </si>
  <si>
    <t xml:space="preserve">تسجيل التنبيهات الحديثة ومراقبتها في حال اتصال أجهزة جديدة، أو غير مسموح بها بشبكات أنظمة التحكم الصناعي (OT/ICS) .
Logging and monitoring of new alerts when new or unauthorized devices are connected to the OT/ICS networks must be performed. </t>
  </si>
  <si>
    <t>مراقبة جميع نقاط التحكم بالدخول (Access Control Points) بين حدود الشبكة (Network Boundaries) والاتصالات الخارجية.
All access control points between the network security boundaries and external connections must be monitored.</t>
  </si>
  <si>
    <t>التأكد من أن خطط الاستجابة للحوادث الأمنية، المتعلقة بأنظمة التحكم الصناعي (OT/ICS) مدمجة، ومتوائمة مع خطط الجهة وإجراءاتها؛ مثل خطط الاستجابة لحوادث تقنية المعلومات، وإدارة الأزمات، وخطط استمرارية الأعمال ("Business Continuity Plan “BCP).
OT/ICS cybersecurity incident response plans must be integrated and aligned with organizational plans and its procedures such as IT incident response plans, crisis management, and Business Continuity Plan (BCP).</t>
  </si>
  <si>
    <t>إجراء تحليل للحوادث، وتحليل الأسباب الجذرية (Root Cause Analysis) لحوادث الأمن السيبراني، بطريقة منظمة، بعد اكتشاف الحوادث.
Formal incident response and root cause analysis for any detected cybersecurity incidents must be conducted.</t>
  </si>
  <si>
    <t>استخدام معلومات التهديدات الاستباقية  (Threat Intelligence) لتحديد الخطط والأساليب و الإجراءات (TTPs)  المستخدمة من قبل المجموعات النشطة (Activity Groups) التي تستهدف أنظمة التحكم الصناعي (OT/ICS) .
Threat Intelligence information must be used to identify Tactics, Techniques, and Procedures (TTPs) of activity groups targeting OT/ICS systems.</t>
  </si>
  <si>
    <t>رجوعاً للضابط ٢-١٣-٤ في الضوابط الأساسية للأمن السيبراني، يجب مراجعة متطلبات الأمن السيبراني لإدارة حوادث وتهديدات الأمن السيبراني في بيئة أنظمة التحكم الصناعي (OT/ICS) ، وقياس فعالية تطبيقها وتقييمها دورياً.
With reference to the ECC control 2-13-4, the cybersecurity requirements for cybersecurity incident and threat management in OT/ICS environment must be reviewed, and their implementation effectiveness is measured and evaluated periodically.</t>
  </si>
  <si>
    <t>تطبيق الآليات المناسبة للتنبيه، و الكشف عن التسلل المادي (Physical Intrusion)  والمراقبة (Surveillance)  بشكل لحظي (Real-Time) ، للتعرف على محاولات الدخول المحتملة، وتطبيق إجراءات الاستجابة المعتمدة.
Real-time physical intrusion detection alarms and surveillance equipment, and proper mechanisms must be implemented to recognize potential intrusions and apply the approved response actions.</t>
  </si>
  <si>
    <t>حماية نقاط الدخول المادية، و المحيط بالأماكن التي تحتوي على أنظمة التحكم الصناعي (OT/ICS) الحساسة، والتأكد من مراقبتها باستمرار.
Physical access points and perimeter to sensitive OT/ICS areas shall be protected and ensure continuous monitoring.</t>
  </si>
  <si>
    <t>استخدام إجراءات الحماية المناسبة؛ مثل الأقفال على جميع الخزائن (Cabinets) التي تحتوي على أنظمة تحكم (Control Systems)  وأصول حساسة متعلقة بأنظمة التحكم الصناعي (OT/ICS) ، وذلك لمنع الوصول غير المصرح به للأجهزة، التي يمكن أن توفر آلية لاختراق أصول أنظمة التحكم الصناعي (OT/ICS).
Safeguards, such as locks on cabinets containing control systems or sensitive assets related to OT/ICS, must be utilized to prevent unauthorized access to devices that could provide a mechanism to compromise the OT/ICS assets.</t>
  </si>
  <si>
    <t>تطبيق قيود صارمة على صلاحيات الوصول المادي، لجميع أصول أجهزة وأنظمة التحكم الصناعي؛ بما في ذلك أنظمة معدات السلامة (SIS).
Strict limitation must be enforced on the physical access to all OT/ICS assets, including Safety Instrumented Systems (SIS).</t>
  </si>
  <si>
    <t>الاحتفاظ بسجلات دخول الزوار  إلى المناطق الحساسة، والتي تحتوي على أنظمة التحكم الصناعي (OT/ICS).
Visitor access records to restricted locations where OT/ICS reside must be maintained.</t>
  </si>
  <si>
    <t>تزويد حراس الأمن بالمهارات المتخصصة، والتدريب اللازم، بما يتوافق مع المهمات والمسؤوليات المنوطة بهم؛  فيما يتعلق بالأمن المادي لأنظمة التحكم الصناعي (OT/ICS) .
Trainings and skillsets for the organizational security guards must be provided in line with roles and responsibilities with respect to OT/ICS physical security.</t>
  </si>
  <si>
    <t>عند فشل الأنظمة بسبب حادثة أمن سيبراني؛ يجب أن تكون أنظمة التحكم الصناعي (OT/ICS) قادرة على العمل بمستوى أمان مقبول، أو بأوضاع تسمح باستمرارية العمل.
In the event of a system failure due to a cybersecurity incident, OT/ICS assets or systems must operate on an acceptable safe mode to achieve a continuous operation.</t>
  </si>
  <si>
    <t>بالإضافة للضوابط الفرعية ضمن الضابطين ٤-١-٢ و ٤-١-٣ في الضوابط الأساسية للأمن السيبراني؛ يجب أن تغطي متطلبات الأمن السيبراني للأطراف الخارجية، المتعلقة بأنظمة التحكم الصناعي (OT/ICS) بحد أدنى ما يلي: 
In addition to the ECC subcontrols within controls 4-1-2 and 4-1-3, cybersecurity requirements for third-party cybersecurity in OT/ICS must include, at a minimum, the following:</t>
  </si>
  <si>
    <t>تحديد متطلبات الأمن السيبراني، لتقييم الأطراف الخارجية واختيارهم ومشاركتهم المعلومات.
Cybersecurity requirements for third-party evaluation, selection, and information sharing must be defined.</t>
  </si>
  <si>
    <t>استخدام المتعاقدين والموردين الخارجيين ممارسات رسمية وموثقة لدورة حياة التطوير الآمن (SDLC) للبرامج الخاصة بالأنظمة والأصول المصممة أو المطبقة في بيئة أنظمة التحكم الصناعي (OT/ICS) .
Third-party contractors and vendors must use formal and documented Secure Development Life Cycle (SDLC) practices for systems and components designed or deployed in OT/ICS environment.</t>
  </si>
  <si>
    <t>إجراء تقييم للأمن السيبراني وتدقيق له، بشكل دوري للأطراف الخارجية؛ والتأكد من وجود ما يضمن السيطرة، على أي مخاطر سيبرانية تم رصدها.
Periodic cybersecurity assessment and audits of third-party providers must be conducted to ensure the mitigation of any identified cyber threats.</t>
  </si>
  <si>
    <t>بالإضافة للضوابط الفرعية ضمن الضابط ٣-١-٣ في الضوابط الأساسية للأمن السيبراني؛ يجب أن تغطي متطلبات صمود الأمن السيبراني في إدارة استمرارية الأعمال المتعلقة بأنظمة التحكم الصناعي (OT/ICS) بحد أدنى ما يلي: 
:In addition to subcontrols in the ECC control 3-1-3, cybersecurity requirements for cybersecurity resilience aspects of business continuity management in OT/ICS must include, at a minimum, the following</t>
  </si>
  <si>
    <t>مطبق كليًا  - Implemented</t>
  </si>
  <si>
    <t>مطبق جزئيًا  - Partially Implemented</t>
  </si>
  <si>
    <t>غير مطبق  - Not Implemented</t>
  </si>
  <si>
    <t>لاينطبق على الجهة  - Not Applicable</t>
  </si>
  <si>
    <t>1-2-8-1</t>
  </si>
  <si>
    <t>2-2-8-1</t>
  </si>
  <si>
    <t>رجوعاً ﻟﻠﻀﺎﺑﻂ ١-٨-١ ﻓﻲ الضوابط اﻷﺳﺎﺳﻴﺔ ﻟﻸﻣﻦ السيبراني ؛ ﻳﺠﺐ ﻋﻠﻰ اﻹدارة اﻟﻤﻌﻨﻴﺔ بالأمن السيبراني ﻓﻲ اﻟﺠﻬﺔ ﻣﺮاﺟﻌﺔ ﺗﻄﺒﻴﻖ ﺿﻮاﺑﻂ اﻷﻣﻦ السيبراني للأنظمة التشغيلية (2022 :1- OTCC ) ، مرة  واحدة سنوياً, على الاقل.
With reference to ECC control 1-8-1, the organization’s cybersecurity function must review the implementation of (OTCC-1: 2022) controls at least annually.</t>
  </si>
  <si>
    <t>رجوعاً ﻟﻠﻀﺎﺑﻂ ١-٣-٣ ﻓﻲ الضوابط اﻷﺳﺎﺳﻴﺔ ﻟﻸﻣﻦ السيبراني؛ ﻳﺠﺐ أن تكون سياسات وإجراءات اﻷﻣﻦ السيبراني ﻷﻧﻈﻤﺔ اﻟﺘﺤﻜﻢ اﻟﺼﻨﺎﻋﻲ (OT/ICS)  ﻣﺪﻋﻮﻣﺔ بمتطلبات وﻣﻌﺎﻳﻴﺮ ﻟﻸﻣﻦ السيبراني والمتطلبات اﻟﺘﻘﻨﻴﺔ ذات العلاقة. (مثل: توصيات اﻟﺠﻬﺔ المصنعة, إرشادات اﻟﺘﻄﺒﻴﻖ والتنفيذ, إرشادات إدارة الإعدادات).
With reference to the ECC control 1-3-3, the cybersecurity OT/ICS policies and procedures must be supported by cybersecurity requirements such as vendor recommendations, implementation guidelines, and configuration management guidelines.</t>
  </si>
  <si>
    <t>رجوعاً للضابط ١-٣-٤ في الضوابط الأساسية للأمن السيبراني؛ يجب مراجعة سياسات وإجراءات الأمن السيبراني لأنظمة التحكم الصناعي (OT/ICS) دوريا، أو عند حدوث تغييرات تؤثر على أمن وسلامة أنظمة التحكم الصناعي (OT/ICS) . (مثل: حدوث تغييرات في مستوى وطبيعة المخاطر، أو تغيير في الهيكل التنظيمي للجهة، أو تغيرات في العمليات والإجراءات التشغيلية).
With reference to the ECC control 1-3-4, OT/ICS cybersecurity policies and procedures must be reviewed periodically and/or when there is a change in the risks landscape, organizational structure, and/or process changes.</t>
  </si>
  <si>
    <t>ﺑﺎﻹﺿﺎﻓﺔ ﻟﻠﻀﻮاﺑﻂ ﺿﻤﻦ المكون اﻟﻔﺮﻋﻲ ١-٤ ﻓﻲ الضوابط اﻷﺳﺎﺳﻴﺔ ﻟﻸﻣﻦ السيبراني؛ ﻳﺠﺐ أن ﺗﻐﻄﻲ متطلبات اﻷﻣﻦ السيبراني اﻟﻤﺘﻌﻠﻘﺔ ﺑﺄدوار ومسؤوليات اﻷﻣﻦ السيبراني ﻓﻲ ﺑﻴﺌﺔ أﻧﻈﻤﺔ اﻟﺘﺤﻜﻢ اﻟﺼﻨﺎﻋﻲ (OT/ICS)  ﺑﺤﺪ أدﻧﻰ ﻣﺎ يلي:
In addition to the ECC subdomain 1-4, cybersecurity requirements for Cybersecurity Roles and Responsibilities in OT/ICS must include, at a minimum, the following:</t>
  </si>
  <si>
    <t xml:space="preserve">  ﻳﺠﺐ ﻋﻠﻰ ﺻﺎﺣﺐ الصلاحية، ﺗﺤﺪﻳﺪ اﻷدوار والمسؤوليات اﻟﺨﺎﺻﺔ ﺑﺎﻷﻣﻦ السيبراني (RACI) وﺗﻮﺛﻴﻘﻬﺎ واعتمادها ﻟﺠﻤﻴﻊ أصحاب اﻟﻤﺼﻠﺤﺔ اﻟﻤﻌﻨﻴﻴﻦ ﺑﺄﻧﻈﻤﺔ اﻟﺘﺤﻜﻢ اﻟﺼﻨﺎﻋﻲ (OT/ICS) ، ﻣﻊ اﻷﺧﺬ ﻓﻲ الحسبان عدم تعارض المصالح. 
Cybersecurity roles and responsibilities RACI assignment for all stakeholders of the OT/ICS assets must be defined, documented, communicated, and approved by the Authorizing Official while ensuring there is no conflict of interest.</t>
  </si>
  <si>
    <t>ﻳﺠﺐ إسناد أدوار اﻷﻣﻦ السيبراني ومسؤولياته اﻟﻤﺘﻌﻠﻘﺔ ﺑﺄﻧﻈﻤﺔ اﻟﺘﺤﻜﻢ اﻟﺼﻨﺎﻋﻲ (OT/ICS)  للإدارة اﻟﻤﻌﻨﻴﺔ ﺑﺎﻷﻣﻦ السيبراني لدى الجهة؛ ﻣﻊ اﻷﺧﺬ ﻓﻲ الحسبان عدم تعارض المصالح. 
 Cybersecurity roles and responsibilities related to OT/ICS assets must be assigned to the cybersecurity function in the organization.</t>
  </si>
  <si>
    <t>1-1-2-1</t>
  </si>
  <si>
    <t>2-1-2-1</t>
  </si>
  <si>
    <t>1-1-3-1</t>
  </si>
  <si>
    <t>2-1-3-1</t>
  </si>
  <si>
    <t>3-1-3-1</t>
  </si>
  <si>
    <t>4-1-3-1</t>
  </si>
  <si>
    <t>5-1-3-1</t>
  </si>
  <si>
    <t>6-1-3-1</t>
  </si>
  <si>
    <t>7-1-3-1</t>
  </si>
  <si>
    <t>ﺑﺎﻹﺿﺎﻓﺔ ﻟﻠﻀﻮاﺑﻂ ﺿﻤﻦ المكون اﻟﻔﺮﻋﻲ  ١-٥ ﻓﻲ الضوابط اﻷﺳﺎﺳﻴﺔ ﻟﻸﻣﻦ السيبراني ؛ ﻳﺠﺐ أن ﺗﻐﻄﻲ متطلبات إدارة ﻣﺨﺎﻃﺮ اﻷﻣﻦ السيبراني اﻟﻤﺘﻌﻠﻘﺔ ﺑﺄﻧﻈﻤﺔ اﻟﺘﺤﻜﻢ اﻟﺼﻨﺎﻋﻲ (OT/ICS)  ﺑﺤﺪ أدﻧﻰ ﻣﺎ يلي: 
In addition to the ECC subdomain 1-5, cybersecurity requirements for cybersecurity risk management in OT/ICS must include, at a minimum, the following:</t>
  </si>
  <si>
    <t>ﻓﻲ ﺣﺎل عدم اﻟﺘﻤﻜﻦ ﻣﻦ استيفاء متطلبات اﻷﻣﻦ السيبراني داﺧﻞ اﻟﺒﻴﺌﺔ اﻟﺨﺎﺻﺔ ﺑﺄﻧﻈﻤﺔ اﻟﺘﺤﻜﻢ اﻟﺼﻨﺎﻋﻲ (OT/ICS), ﻓﻴﺠﺐ ﺗﻮﺿﻴﺢ المبررات اللازمة, ﻣﻊ ﺗﻮﺛﻴﻘﻬﺎ واعتمادها ﻣﻦ ﻗﺒﻞ اﻟﺠﻬﺔ اﻟﻤﻌﻨﻴﺔ ﺑﺎﻷﻣﻦ السيبراني, وموافقة ﺻﺎﺣﺐ الصلاحية. 
In the event that cybersecurity requirements cannot be implemented within the OT/ICS environment, the specific justifications for not applying those requirements must be documented and approved by the respective cybersecurity function and the Authorizing Official.</t>
  </si>
  <si>
    <t>1-1-4-1</t>
  </si>
  <si>
    <t>2-1-4-1</t>
  </si>
  <si>
    <t>3-1-4-1</t>
  </si>
  <si>
    <t>4-1-4-1</t>
  </si>
  <si>
    <t>ﺗﻀﻤﻴﻦ ﻣﺒﺪأ اﻷﻣﻦ ﻣﻦ ﺧﻼل اﻟﺘﺼﻤﻴﻢ  (Secure-By-Design) ﺑﻮﺻﻔﻪ ﺟزء ﻣﻦ اﻷﻣﻦ المعماري ﻟﺘﺼﻤﻴﻢ اﻟﺒﻴﺌﺔ اﻟﺨﺎﺻﺔ ﺑﺄﻧﻈﻤﺔ اﻟﺘﺤﻜﻢ اﻟﺼﻨﺎﻋﻲ (OT/ICS) . 
Secure-by-design principles must be included as part of security architectural designs for OT/ICS environments.</t>
  </si>
  <si>
    <t>تضمين متطلبات الأمن السيبراني ضمن اختبارات القبول (Acceptance Test)  و عمليات التقييم (Evaluation Process). مثل: اختبارات قبول المصنع (Factory Acceptance Tests (FAT)) و اختبارات القبول الميداني (Site Acceptance Tests (SAT)) و اختبارات التشغيل (Commissioning Tests) و اختبارات التغيير (Change Tests) و اختبارات التكامل (Integration Tests) و مراجعة الشفرة المصدرية (Source Code Review).
Cybersecurity requirements must be included as part of any functional and acceptance testing and evaluation process (such as Factory Acceptance Testing “FAT” , Site Acceptance Testing “SAT”, Commissioning Testing, Change Testing, Integration Testing and Source Code Review).</t>
  </si>
  <si>
    <t>5-1</t>
  </si>
  <si>
    <t>3-5-1</t>
  </si>
  <si>
    <t>1-3-5-1</t>
  </si>
  <si>
    <t>2-3-5-1</t>
  </si>
  <si>
    <t>3-3-5-1</t>
  </si>
  <si>
    <t>4-3-5-1</t>
  </si>
  <si>
    <t>5-3-5-1</t>
  </si>
  <si>
    <t>4-5-1</t>
  </si>
  <si>
    <t>6-1</t>
  </si>
  <si>
    <t>7-1</t>
  </si>
  <si>
    <t>بالإضافة للضوابط الفرعية ضمن الضابط ١-٩-٣  في الضوابط الأساسية للأمن السيبراني؛ يجب أن تغطي متطلبات الأمن السيبراني، المتعلقة بالموارد البشرية لأنظمة التحكم الصناعي (OT/ICS)، بحد أدنى؛ إجراء عمل مسح أمني (Screening or Vetting) لجميع  العاملين (ويشمل ذلك الموظفين و المتعاقدين) والذين يمكنهم الوصول إلى أصول أنظمة التحكم الصناعي (OT/ICS) أو استخدامها؛ وذلك قبل منحهم صلاحيات الوصول.
In addition to subcontrols in the ECC control 1-9-3, cybersecurity requirements related to human resources for OT/ICS environment must include, at a minimum, screening or vetting of all personnel (including employees, contractors and subcontractors) who have access or can utilize OT/ICS assets  prior to granting them access.</t>
  </si>
  <si>
    <t>رجوعاً للضابط ١-٩-٦  في الضوابط الأساسية للأمن السيبراني؛ يجب مراجعة متطلبات الأمن السيبراني لأنظمة التحكم الصناعي (OT/ICS) المتعلقة بالموارد البشرية، و قياس فعالية تطبيقها، وتقييمها دورياً.
With reference to the ECC control 1-9-6, the cybersecurity requirements for cybersecurity in human resources in OT/ICS must be reviewed, and their implementation effectiveness is measured and evaluated periodically.</t>
  </si>
  <si>
    <t>8-1</t>
  </si>
  <si>
    <t>يجب أن يتم توفير تمارين خاصة، وشهادات مهنية،  ومهارات احترافية  في مجال الأمن السيبراني، لجميع العاملين على الأصول المتعلقة بأنظمة التحكم الصناعي (OT/ICS). كما تشجع الهيئة الجهة على، الاستفادة من الإطار السعودي، لكوادر الأمن السيبراني (سيوف) ليكون مرجع لها.
customized training, qualifications, knowledge, and professional skillsets must be provided to all personnel with access to the OT/ICS assets. The organization is encouraged to utilize the reference material provided in the Saudi Cybersecurity Workforce Framework (SCyWF).</t>
  </si>
  <si>
    <t>يجب تشجيع الجهة للمشاركة مع الجهات المعتمدة و/أو ذات الاختصاص في مجال أنظمة التحكم الصناعي (OT/ICS) للتعرف على أحدث التقنيات والممارسات في مجال الأمن السيبراني لأنظمة التحكم الصناعي (OT/ICS).
Participation in OT/ICS authorized and/or specialized organizations and groups must be encouraged to stay up-to-date on common cybersecurity practices.</t>
  </si>
  <si>
    <t>بالإضافة للضوابط الفرعية، ضمن الضابط ١-١٠-٤  في الضوابط الأساسية للأمن السيبراني؛ يجب أن تغطي متطلبات الأمن السيبراني، المتعلقة ببرنامج التوعية والتدريب بالأمن السيبراني في بيئة أنظمة التحكم الصناعي (OT/ICS) بحد أدنى ما يلي: 
In addition to subcontrols in the ECC control 1-10-4, cybersecurity requirements in OT/ICS cybersecurity awareness and training program must include, at a minimum, the following:</t>
  </si>
  <si>
    <t>1-1-4</t>
  </si>
  <si>
    <t>1-1-1-4</t>
  </si>
  <si>
    <t>2-1-4</t>
  </si>
  <si>
    <t>رجوعاً للضابط ٤-١-٤ في الضوابط الأساسية للأمن السيبراني؛ يجب مراجعة متطلبات الأمن السيبراني للأطراف الخارجية، المتعلقة بأنظمة التحكم الصناعي (OT/ICS)، وقياس فعالية تطبيقها وتقييمها دورياً.
With reference to the ECC control 4-1-4, the cybersecurity requirements for third-party cybersecurity in OT/ICS environment must be reviewed, and their implementation effectiveness is measured and evaluated periodically</t>
  </si>
  <si>
    <t>1-1-3</t>
  </si>
  <si>
    <t>1-1-1-3</t>
  </si>
  <si>
    <t>5-1-1-3</t>
  </si>
  <si>
    <t>6-1-1-3</t>
  </si>
  <si>
    <t>2-1-3</t>
  </si>
  <si>
    <t>تطبيق التوافر (Redundancy) للشبكات، والوسائط، والأجهزة الحساسة لأصول أنظمة التحكم الصناعي (OT/ICS) وفقاً للتقييم الدوري لمخاطر الأمن السيبراني، لأصول أنظمة التحكم الصناعي (OT/ICS) .
Redundant OT/ICS networks, connections, and devices must be implemented in accordance to the periodic cybersecurity risk assessment.</t>
  </si>
  <si>
    <t>1-1-2</t>
  </si>
  <si>
    <t>1-1-1-2</t>
  </si>
  <si>
    <t>5-1-1-2</t>
  </si>
  <si>
    <t>1-2-2</t>
  </si>
  <si>
    <t>1-1-2-2</t>
  </si>
  <si>
    <t>2-1-2-2</t>
  </si>
  <si>
    <t>3-1-2-2</t>
  </si>
  <si>
    <t>4-1-2-2</t>
  </si>
  <si>
    <t>5-1-2-2</t>
  </si>
  <si>
    <t>6-1-2-2</t>
  </si>
  <si>
    <t>7-1-2-2</t>
  </si>
  <si>
    <t>8-1-2-2</t>
  </si>
  <si>
    <t>9-1-2-2</t>
  </si>
  <si>
    <t>10-1-2-2</t>
  </si>
  <si>
    <t>11-1-2-2</t>
  </si>
  <si>
    <t xml:space="preserve"> استخدام إجراءات الاعتمادات اﻟﺜﻨﺎﺋﻴﺔ (Dual Approval) وآليات محددة ﻟﺘﺼﻌﻴﺪ الصلاحيات للإجراءات الحساسة, داﺧﻞ ﺑﻴﺌﺔ أﻧﻈﻤﺔ اﻟﺘﺤﻜﻢ اﻟﺼﻨﺎﻋﻲ (OT/ICS).
Dual approval and explicit privilege escalation mechanisms for sensitive actions within the OT/ICS environment must be employed.</t>
  </si>
  <si>
    <t>3-2</t>
  </si>
  <si>
    <t>1-3-2</t>
  </si>
  <si>
    <t>1-1-3-2</t>
  </si>
  <si>
    <t>2-1-3-2</t>
  </si>
  <si>
    <t>3-1-3-2</t>
  </si>
  <si>
    <t>4-1-3-2</t>
  </si>
  <si>
    <t>5-1-3-2</t>
  </si>
  <si>
    <t>6-1-3-2</t>
  </si>
  <si>
    <t>7-1-3-2</t>
  </si>
  <si>
    <t>8-1-3-2</t>
  </si>
  <si>
    <t>9-1-3-2</t>
  </si>
  <si>
    <t>10-1-3-2</t>
  </si>
  <si>
    <t>11-1-3-2</t>
  </si>
  <si>
    <t>12-1-3-2</t>
  </si>
  <si>
    <t>13-1-3-2</t>
  </si>
  <si>
    <t>4-2</t>
  </si>
  <si>
    <t>1-4-2</t>
  </si>
  <si>
    <t>1-1-4-2</t>
  </si>
  <si>
    <t>2-1-4-2</t>
  </si>
  <si>
    <t>3-1-4-2</t>
  </si>
  <si>
    <t>4-1-4-2</t>
  </si>
  <si>
    <t>5-1-4-2</t>
  </si>
  <si>
    <t>6-1-4-2</t>
  </si>
  <si>
    <t>7-1-4-2</t>
  </si>
  <si>
    <t>8-1-4-2</t>
  </si>
  <si>
    <t>9-1-4-2</t>
  </si>
  <si>
    <t>10-1-4-2</t>
  </si>
  <si>
    <t>11-1-4-2</t>
  </si>
  <si>
    <t>12-1-4-2</t>
  </si>
  <si>
    <t>13-1-4-2</t>
  </si>
  <si>
    <t>14-1-4-2</t>
  </si>
  <si>
    <t>15-1-4-2</t>
  </si>
  <si>
    <t>16-1-4-2</t>
  </si>
  <si>
    <t>الحفاظ على الوثائق المفصلة، لهندسة الشبكة وتصميمها، وتقسيماتها، وتدفقات بيانات الشبكة، و نقاط ترابطها، واعتماديتها، وتوثيق، وتحديث الوثائق مع كل تغيير.
Details related to network architecture and topology, zones, network data flows, connectivity, and interdependencies must be documented, updated, and maintained.</t>
  </si>
  <si>
    <t>5-2</t>
  </si>
  <si>
    <t>1-5-2</t>
  </si>
  <si>
    <t>1-1-5-2</t>
  </si>
  <si>
    <t>2-1-5-2</t>
  </si>
  <si>
    <t>3-1-5-2</t>
  </si>
  <si>
    <t>4-1-5-2</t>
  </si>
  <si>
    <t>5-1-5-2</t>
  </si>
  <si>
    <t>6-2</t>
  </si>
  <si>
    <t>1-1-6-2</t>
  </si>
  <si>
    <t>2-1-6-2</t>
  </si>
  <si>
    <t>1-6-2</t>
  </si>
  <si>
    <t>3-1-6-2</t>
  </si>
  <si>
    <t>4-1-6-2</t>
  </si>
  <si>
    <t>7-2</t>
  </si>
  <si>
    <t>1-7-2</t>
  </si>
  <si>
    <t>8-2</t>
  </si>
  <si>
    <t>1-8-2</t>
  </si>
  <si>
    <t>1-1-8-2</t>
  </si>
  <si>
    <t>2-1-8-2</t>
  </si>
  <si>
    <t>3-1-8-2</t>
  </si>
  <si>
    <t>4-1-8-2</t>
  </si>
  <si>
    <t>إجراء عمليات النسخ الاحتياطي دورياً، وفقاً لتصنيف أصول أنظمة التحكم الصناعي (OT/ICS) والمخاطر المتعلقة بها.
Backups must be performed periodically as per the defined OT/ICS assets classification and their associated risks.</t>
  </si>
  <si>
    <t>9-2</t>
  </si>
  <si>
    <t>1-9-2</t>
  </si>
  <si>
    <t>1-1-9-2</t>
  </si>
  <si>
    <t>2-1-9-2</t>
  </si>
  <si>
    <t>3-1-9-2</t>
  </si>
  <si>
    <t>رجوعا للضابط الفرعي ٢-١٠-٣-١ في الضوابط الأساسية للأمن السيبراني؛ يجب إجراء تقييم الثغرات لأنظمة التحكم الصناعي دورياً.
With reference to the ECC subcontrol 2-10-3-1, vulnerability assessment for OT/ICS systems must be conducted periodically.</t>
  </si>
  <si>
    <t>رجوعا للضابط ٢-١٠-٤ في الضوابط الأساسية للأمن السيبراني؛ يجب مراجعة متطلبات الأمن السيبراني لإدارة الثغرات الخاصة بأنظمة التحكم الصناعي (OT/ICS)، وقياس فعالية تطبيقها وتقييمها دورياً.
With reference to the ECC control 2-10-4, the cybersecurity requirements for vulnerability management in OT/ICS environment must be reviewed, and their implementation effectiveness is measured and evaluated periodically</t>
  </si>
  <si>
    <t>10-2</t>
  </si>
  <si>
    <t>1-10-2</t>
  </si>
  <si>
    <t>1-1-10-2</t>
  </si>
  <si>
    <t>2-1-10-2</t>
  </si>
  <si>
    <t>3-1-10-2</t>
  </si>
  <si>
    <t>4-1-10-2</t>
  </si>
  <si>
    <t>11-2</t>
  </si>
  <si>
    <t>1-11-2</t>
  </si>
  <si>
    <t>1-1-11-2</t>
  </si>
  <si>
    <t>2-1-11-2</t>
  </si>
  <si>
    <t>3-1-11-2</t>
  </si>
  <si>
    <t>4-1-11-2</t>
  </si>
  <si>
    <t>5-1-11-2</t>
  </si>
  <si>
    <t>6-1-11-2</t>
  </si>
  <si>
    <t>7-1-11-2</t>
  </si>
  <si>
    <t>9-1-11-2</t>
  </si>
  <si>
    <t>10-1-11-2</t>
  </si>
  <si>
    <t>رجوعا للضابط  ٢-١٢-٤ في الضوابط الأساسية للأمن السيبراني؛ يجب مراجعة متطلبات الأمن السيبراني لإدارة سجلات الأحداث، ومراقبة الأمن السيبراني لأنظمة التحكم الصناعي (OT/ICS) ، وقياس فعالية تطبيقها وتقييمها دورياً.
With reference to the ECC control 2-12-4, the cybersecurity requirements for cybersecurity event logs and monitoring management in OT/ICS environment must be reviewed, and their implementation effectiveness is measured and evaluated periodically</t>
  </si>
  <si>
    <t>12-2</t>
  </si>
  <si>
    <t>1-12-2</t>
  </si>
  <si>
    <t>1-1-12-2</t>
  </si>
  <si>
    <t>2-1-12-2</t>
  </si>
  <si>
    <t>3-1-12-2</t>
  </si>
  <si>
    <t>4-1-12-2</t>
  </si>
  <si>
    <t>5-1-12-2</t>
  </si>
  <si>
    <t>6-1-12-2</t>
  </si>
  <si>
    <t>7-1-12-2</t>
  </si>
  <si>
    <t>8-1-12-2</t>
  </si>
  <si>
    <t>13-2</t>
  </si>
  <si>
    <t>1-13-2</t>
  </si>
  <si>
    <t>1-1-13-2</t>
  </si>
  <si>
    <t>2-1-13-2</t>
  </si>
  <si>
    <t>3-1-13-2</t>
  </si>
  <si>
    <t>4-1-13-2</t>
  </si>
  <si>
    <t>5-1-13-2</t>
  </si>
  <si>
    <t>6-1-13-2</t>
  </si>
  <si>
    <t>7-1-13-2</t>
  </si>
  <si>
    <t>8-1-13-2</t>
  </si>
  <si>
    <t>9-1-13-2</t>
  </si>
  <si>
    <t>عام</t>
  </si>
  <si>
    <t>أبيض</t>
  </si>
  <si>
    <t>التصنيف:</t>
  </si>
  <si>
    <t>إشارة المشاركة:</t>
  </si>
  <si>
    <t>سنة الإصدار:</t>
  </si>
  <si>
    <t>نسخة الإصدار:</t>
  </si>
  <si>
    <t xml:space="preserve"> إشارة المشاركة:</t>
  </si>
  <si>
    <t>المكون الأساسي
Main Domain</t>
  </si>
  <si>
    <t>المكون الفرعي 
Subdomain</t>
  </si>
  <si>
    <t>نوع الضابط
Control Type</t>
  </si>
  <si>
    <t>رقم الضابط   
Control Reference Number</t>
  </si>
  <si>
    <t>إلزامية التطبيق
Implementation Mandatoriness</t>
  </si>
  <si>
    <t>نص الضابط
Control Clauses</t>
  </si>
  <si>
    <t>مستوى الالتزام
Compliance Level</t>
  </si>
  <si>
    <t>مستوى التزام اليوصى</t>
  </si>
  <si>
    <t>حساب الاختياري</t>
  </si>
  <si>
    <t>الملاحظات
Remarks</t>
  </si>
  <si>
    <t>إجراءات التصحيح
Corrective Procedures</t>
  </si>
  <si>
    <t>تاريخ الالتزام المتوقع
(يوم/شهر/ سنة)
Expected Compliance Date
(DD/MM/YYYY)</t>
  </si>
  <si>
    <t xml:space="preserve">1- حوكمة الأمن السيبراني
Cybersecurity Governance
</t>
  </si>
  <si>
    <t>أساسي
Main Control</t>
  </si>
  <si>
    <t>فرعي
Subcontrol</t>
  </si>
  <si>
    <t>2- تعزيز الأمن السيبراني (Cybersecurity Defense)</t>
  </si>
  <si>
    <t>إدارة الأصول
 (Asset Management)</t>
  </si>
  <si>
    <t xml:space="preserve">إدارة هويات الدخول والصلاحيات
 (Identity and Access Management)   </t>
  </si>
  <si>
    <t xml:space="preserve">أمن الأجهزة المحمولة 
(Mobile Devices Security) </t>
  </si>
  <si>
    <t xml:space="preserve">إدارة ﻣﺨﺎﻃﺮ اﻷﻣﻦ السيبراني
Cybersecurity Risk Management
</t>
  </si>
  <si>
    <t>رجوعاً ﻟﻠﻀﺎﺑﻂ ١-٨-٢ ﻓﻲ الضوابط اﻷﺳﺎﺳﻴﺔ ﻟﻸﻣﻦ السيبراني ؛ ﻳﺠﺐ ﻣﺮاﺟﻌﺔ ﺗﻄﺒﻴﻖ ﺿﻮاﺑﻂ اﻷﻣﻦ السيبراني للأنظمة التشغيلية (2022 :1-OTCC) ﻣﻦ ﻗﺒﻞ أطراف ﻣﺴﺘﻘﻠﺔ ﻋﻦ اﻹدارة اﻟﻤﻌﻨﻴﺔ ﺑﺎﻷﻣﻦ السيبراني ﻓﻲ الجهة, وذﻟﻚ ﻣﺮه واحدة ﻛﻞ ﺛﻼث سنوات على الأقل. 
With reference to ECC control 1-8-2, the implementation of (OTCC-1: 2022) controls must be reviewed by independent parties within the organization, outside the cybersecurity function at least once every three years.</t>
  </si>
  <si>
    <t xml:space="preserve">
اختبار الاختراق 
Penetration Testing</t>
  </si>
  <si>
    <t>8-1-11-2</t>
  </si>
  <si>
    <t xml:space="preserve">الأمن السيبراني للأطراف الخارجية 
Third-Party Cybersecurity
</t>
  </si>
  <si>
    <t>ﻳﺠﺐ ﺗﻘﻴﻴﻢ ﻣﺨﺎﻃﺮ اﻷﻣﻦ السيبراني ﻷﻧﻈﻤﺔ اﻟﺘﺤﻜﻢ اﻟﺼﻨﺎﻋﻲ (OT/ICS)  ﺑﺸﻜﻞ دوري، ﻣﻊ اﻟﺘﺄﻛﺪ ﻣﻦ ﺗﻀﻤﻴﻦ ﻣﺨﺎﻃﺮ ﺗﻮﻗﻴﻊ العقود و الاتفاقيات ﻣﻊ الأطراف الخارجية اﻟﻤﺘﻌﻠﻘﺔ ﺑﺄﻧﻈﻤﺔ اﻟﺘﺤﻜﻢ اﻟﺼﻨﺎﻋﻲ (OT/ICS) و/أو ﻋﻨﺪ ﺣﺪوث تغييرات بالمتطلبات اﻟﺘﺸﺮﻳﻌﻴﺔ والتنظيمية ذات اﻟﻌﻼﻗﺔ ﺑﻮﺻﻔﻬﺎ ﺟﺰء ﻣﻦ التقييم. 
Cybersecurity risk assessment for OT/ICS assets must be conducted periodically while ensuring to include risks associated with signing contracts and agreements with OT/ICS related third-party organizations and/or upon changes in related regulatory requirements as part of the assessment.</t>
  </si>
  <si>
    <t>تضمين ﺗﺤﻠﻴﻞ ﻧﻮﻋﻲ (Qualitative Analysis) ﻟﻤﺨﺎﻃﺮ اﻷﻣﻦ السيبراني، ﺿﻤﻦ إجراءات ﺗﺤﻠﻴﻞ ﻣﺨﺎﻃﺮ العمليات (Process Hazard Analysis) الذي ﻳﻄﺒﻖ قبل أي ﺗﻐﻴﻴﺮ ﻓﻲ العمليات أو إجراءتها ﻓﻲ المصانع.
Include a qualitative analysis of cybersecurity risks within the Process Hazard Analysis (PHA) which is applied with any change in operations and/or procedures in Plants.</t>
  </si>
  <si>
    <t>ﺑﺎﻹﺿﺎﻓﺔ ﻟﻠﻀﻮاﺑﻂ اﻟﻔﺮﻋﻴﺔ ﺿﻤﻦ اﻟﻀﺎﺑﻄﻴﻦ ١-٦-٢ و ١-٦-٣ ﻣﻦ الضوابط اﻷﺳﺎﺳﻴﺔ ﻟﻸﻣﻦ السيبراني ؛ ﻳﺠﺐ أن ﺗﻐﻄﻲ متطلبات اﻷﻣﻦ السيبراني ﺿﻤﻦ إدارة مشاريع أﻧﻈﻤﺔ اﻟﺘﺤﻜﻢ اﻟﺼﻨﺎﻋﻲ (OT/ICS) ﺑﺤﺪ أدﻧﻰ ﻣﺎ يلي:
In addition to the ECC controls 1-6-2 and 1-6-3, cybersecurity requirements in OT/ICS project management must include, at a minimum, the following:</t>
  </si>
  <si>
    <t>اﻟﺘﺤﻘﻖ ﻣﻦ ﻛﻔﺎءة متطلبات اﻷﻣﻦ السيبراني ﻷﻧﻈﻤﺔ اﻟﺘﺤﻜﻢ اﻟﺼﻨﺎﻋﻲ (OT/ICS)  ﻓﻲ ﺣﺎل استبدالها  بأجهزة ﻣﻤﺎﺛﻠﺔ ﻟﻬﺎ، سواءً  أكان ذﻟﻚ ﻓﻲ ﺑﻴﺌﺎت اﻟﺘﺼﺎﻣﻴﻢ ؛ أم الاختبارات ، أو اﻟﺘﺸﻐﻴﻠﻴﺔ ، ﻟﻠﺘﺄﻛﺪ ﻣﻦ سلامتها، وذﻟﻚ ﻗﺒﻞ ﺗﻄﺒﻴﻘﻬﺎ ﻓﻲ ﺑﻴﺌﺔ الإنتاج ، أو اﻟﺒﻴﺌﺔ اﻟﺘﺸﻐﻴﻠﻴﺔ . 
In the event that OT/ICS devices are replaced with different, but functionally equivalent devices, whether in design, testing, or operation environments, the cybersecurity of the replacement device must be validated prior to being utilized in operation environment.</t>
  </si>
  <si>
    <t>تطبيق آﻟﻴﺔ أتمتة الإعدادات (automated configuration) وآﻟﻴﺔ ﻛﺸﻒ التغييرات بالأصول (Assets Change Detection).
Automated configuration and asset change detection mechanisms must be implemented.</t>
  </si>
  <si>
    <t>ﺑﺎﻹﺿﺎﻓﺔ ﻟﻠﻀﻮاﺑﻂ اﻟﻔﺮﻋﻴﺔ ﺿﻤﻦ اﻟﻀﺎﺑﻄﻴﻦ ١-٦-٢ و ١-٦-٣ ﻓﻲ الضوابط اﻷﺳﺎﺳﻴﺔ ﻟﻸﻣﻦ السيبراني ؛ ﻳﺠﺐ أن ﺗﻐﻄﻲ ﻣﺘﻄﻠﺒﺎت اﻷﻣﻦ السيبراني, ﺿﻤﻦ إدارة اﻟﺘﻐﻴﻴﺮ ﻷﻧﻈﻤﺔ اﻟﺘﺤﻜﻢ اﻟﺼﻨﺎﻋﻲ (OT/ICS)  ﺑﺤﺪ أدﻧﻰ ﻣﺎ يلي:
In addition to the ECC controls 1-6-2 and 1-6-3, cybersecurity requirements in OT/ICS change management must include, at a minimum, the following:</t>
  </si>
  <si>
    <t>تقييد استخدام التقنيات اللاسلكية (مثل: cellular, Bluetooth, Wi-Fi, satellite ، وغيرها) ، على أن يكون استخدامها لتلبية متطلبات عمل محددة مع ضمان تأمينها بالشكل المناسب.
Wireless technologies (such as Wi-Fi, Bluetooth, cellular, satellite, etc.) must be restricted, and to only be used when the technology meets specific business requirements and is properly secured.</t>
  </si>
  <si>
    <t>عدم الاتصال بشبكات أنظمة التحكم الصناعي (OT/ICS) باستخدام نقطة الوصول عن بعد، المتواجدة في المنطقة المحايدة (DMZ) إلا عند الحاجة، مع ضمان تطبيق مبدأ التحقق من الهوية، ذات العناصر المتعددة (Multi-Factor Authentication “MFA” ) وتسجيل جلسات الاتصال (Session Recording) وأن يكون الاتصال لفترة زمنية محددة فحسب.
Remote access point in the DMZ zone must not be connected to the OT/ICS networks unless needed , while ensuring that the session is multi-factor authenticated, recorded and established for a defined period of time only.</t>
  </si>
  <si>
    <t xml:space="preserve">تحديد قائمة مقيدة بالأجهزة المحمولة المصرح بها مع ضمان إمكانية توصيل هذه الأجهزة المحمولة فحسب ببيئة التقنية التشغيلية وأنظمة التحكم الصناعي (OT/ICS)، واعتمادها.
Limited and approved list of mobile devices must be defined while ensuring that only these mobile devices can be connected to OT/ICS environment. </t>
  </si>
  <si>
    <t>التقييد الحازم لنقل بيانات أنظمة التحكم الصناعي (OT/ICS) أو استخدامها خارج بيئة الإنتاج؛ إلى أن تطبق ضوابط صارمة لحماية تلك البيانات.
Transfer or usage of OT systems’ data in any environment other than production environment must be limited, except after applying strict controls for protecting that data.</t>
  </si>
  <si>
    <t xml:space="preserve">اكتشاف عمليات الرفع أو التنزيل على أجهزة وأنظمة التحكم الصناعية (OT/ICS)، بما في ذلك أنظمة السلامة (SIS).
Upload or download activities of OT/ICS assets including Safety Instrumented Systems (SIS) must be detected. </t>
  </si>
  <si>
    <t>لا ينطبق - Not Applicable</t>
  </si>
  <si>
    <t>ينطبق - Applicable</t>
  </si>
  <si>
    <t>Control Level</t>
  </si>
  <si>
    <r>
      <t xml:space="preserve">الإنتقال إلى القسم الخاص بقياس مدى التزام الجهة بتطبيق ضوابط الأمن السيبراني لأنظمة التحكم الصناعي (OTCC-1:2022) من خلال الصفحة المسماه بـ"حالة الالتزام بالضوابط للمرفق </t>
    </r>
    <r>
      <rPr>
        <sz val="11"/>
        <color theme="1"/>
        <rFont val="Calibri"/>
        <family val="2"/>
      </rPr>
      <t xml:space="preserve">١"، </t>
    </r>
    <r>
      <rPr>
        <sz val="11"/>
        <color theme="1"/>
        <rFont val="DIN Next LT Arabic Light"/>
        <family val="2"/>
      </rPr>
      <t>حيث يتم البدء بالمكونات الأساسية حسب التسلسل التالي:
Go to evaluation sheet named the compliance level for facility level 1 and assess compliance with the Industrial Control System Cybersecurity Controls (OTCC-1:2022), where the domains should be assessed in the following sequence:</t>
    </r>
  </si>
  <si>
    <t>يتم تقييم وقياس مستوى الالتزام لكل ضابط من ضوابط الأمن السيبراني لأنظمة التحكم الصناعي (OTCC-1:2022) ضمن كل مكون فرعي يندرج تحت المكونات الأساسية المذكورة أعلاه، بحيث يتم اتباع الخطوات التالية:
On the evaluation sheet for the domains of the OTCC (OTCC.1, etc.), select the level of the organization's compliance for each of the cybersecurity controls and sub-controls according to the steps described below:</t>
  </si>
  <si>
    <r>
      <t>بعد الإنتهاء من تقييم وقياس الالتزام لجميع الضوابط، فيمكن الاطلاع على النتائج في القسم الخاص بــ (ملخص نتائج تقييم والتزام م</t>
    </r>
    <r>
      <rPr>
        <sz val="11"/>
        <color theme="1"/>
        <rFont val="Calibri"/>
        <family val="2"/>
      </rPr>
      <t>١</t>
    </r>
    <r>
      <rPr>
        <sz val="11"/>
        <color theme="1"/>
        <rFont val="DIN Next LT Arabic Light"/>
        <family val="2"/>
      </rPr>
      <t>) ضمن هذه الأداة وهي ترمز نتائج تقييم المرفق الأول.
After assessing compliance for all controls, the results can be found on the "Summary of Results for Facility Number 1" sheet within this tool.</t>
    </r>
  </si>
  <si>
    <t>حالة الإلتزام بالضوابط للمرفق ١
Status of Compliance for Facility Number 1</t>
  </si>
  <si>
    <t>ملخص نتائج التقييم والإلتزام للمرفق ١
Summary of Results for Facility Number 1</t>
  </si>
  <si>
    <t>حالة الإلتزام بالضوابط للمرفق ٢
Status of Compliance for Facility Number 2</t>
  </si>
  <si>
    <t>ملخص نتائج التقييم والإلتزام للمرفق ٢
Summary of Results for Facility Number 2</t>
  </si>
  <si>
    <t>حالة الإلتزام بالضوابط للمرفق ٣
Status of Compliance for Facility Number 3</t>
  </si>
  <si>
    <t>ملخص نتائج التقييم والإلتزام للمرفق ٣
Summary of Results for Facility Number 3</t>
  </si>
  <si>
    <t>حالة الإلتزام بالضوابط للمرفق ٤
Status of Compliance for Facility Number 4</t>
  </si>
  <si>
    <t>ملخص نتائج التقييم والإلتزام للمرفق ٤
Summary of Results for Facility Number 4</t>
  </si>
  <si>
    <t>حالة الإلتزام بالضوابط للمرفق ٥
Status of Compliance for Facility Number 5</t>
  </si>
  <si>
    <t>ملخص نتائج التقييم والإلتزام للمرفق ٥
Summary of Results for Facility Number 5</t>
  </si>
  <si>
    <t>شعار الجهة
Organization's Logo</t>
  </si>
  <si>
    <t>معلومات أساسية عن الجهة
Basic Information About The Organization</t>
  </si>
  <si>
    <t>رجوعاً ﻟﻠﻀﺎﺑﻄﻴﻦ ١-٣-١ و ١-٣-٢ ﻓﻲ الضوابط اﻷﺳﺎﺳﻴﺔ ﻟﻸﻣﻦ السيبراني؛ ﻳﺠﺐ ﻋﻠﻰ اﻟﺠﻬﺔ ﺗﻮﺛﻴﻖ ﻣﺠﻤﻮﻋﺔ ﻣﻦ  ﺳﻴﺎﺳات وإجراءات اﻷﻣﻦ السيبراني اﻟﻤﺨﺼﺼﺔ ﻷﻧﻈﻤﺔ اﻟﺘﺤﻜﻢ اﻟﺼﻨﺎﻋﻲ (OT/ICS) واعتمادها وتطبيقها.
With reference to the ECC controls 1-3-1 and 1-3-2, the organization must document, approve, and implement a customized set of cybersecurity policies and procedures for OT/ICS systems or assets.</t>
  </si>
  <si>
    <t xml:space="preserve"> اﻹدارة اﻵﻣﻨﺔ ﻟﺤﺴﺎﺑﺎت الخدمات (Service Accounts) اﻟﻤﺘﻌﻠﻘﺔ ﺑﺨﺪﻣﺎت اﻟﺘﺤﻜﻢ اﻟﺼﻨﺎﻋﻲ (OT/ICS) وتطبيقاتها،  وأنظمتها،  وأجهزتها المعزولة وﻏﻴﺮ اﻟﻤﺘﺼﻠﺔ ﺑﺤﺴﺎﺑﺎت دخول اﻟﻤﺴﺘﺨﺪﻣﻴﻦ اﻟﺘﻔﺎﻋﻠﻴﺔ (Interactive Login). 
Service accounts must be managed securely for OT/ICS services, applications, systems, and devices that are separated and disconnected from interactive users account logins.</t>
  </si>
  <si>
    <t>تقييد الوصول عن بعد لشبكات أنظمة التحكم الصناعي (OT/ICS) وتمكينه بشكل استثنائي عند الضرورة، ووجود المبررات اللازمة، على أن يتم إجراء تقييم مخاطر الأمن السيبراني قبل منح الوصول عن بعد، ورصد المخاطر المتعلقة بذلك وإدارتها. وأن يكون الدخول المصرح به من خلال التحقق من الهوية ذات العناصر المتعددة ("Multi-Factor Authentication "MFA) و عبر قناة مشفرة لفترة زمنية محددة، وبصلاحيات محدودة. ويتم مراقبة جلسة الوصول عن بعد وتسجيلها، على أن تكون الصلاحيات الممنوحة للمستخدم، متوافقة مع تقييم مخاطر الأمن السيبراني.
Remote access to the OT/ICS networks must be restricted and exceptionally enabled when necessary and justified. A cybersecurity risk assessment must be conducted prior to granting a remote access and its associated risks are monitored and managed. The granted access must be through trusted multi-factor authenticated and encrypted channel for a defined period of time and with limited access privilege. The remote access session must be monitored and recorded while its time duration and granted user's privilege must be in accordance with the cybersecurity risk assessment.</t>
  </si>
  <si>
    <t>تحديد قوائم محددة من التطبيقات المسموح بتشغيلها في بيئة أنظمة التحكم الصناعي (OT/ICS) من خلال التقنيات المتاحة، مثل تقنية (Whitelisting).
Application whitelisting techniques or other similar techniques must be deployed to limit the applications that are allowed to run in OT/ICS environment.</t>
  </si>
  <si>
    <r>
      <t>بالإضافة للضوابط الفرعية، ضمن الضابط ٢-٨-٣ في الضوابط الأساسية للأمن السيبراني؛ يجب على الجهة أن تتأكد من مواءمة تقنيات التشفير المستخدمة في بيئة شبكات أنظمة التحكم الصناعي (OT/ICS) مع المعايير الوطنية للتشفير  (</t>
    </r>
    <r>
      <rPr>
        <sz val="11"/>
        <color theme="1"/>
        <rFont val="DIN Next LT Arabic Light"/>
        <family val="2"/>
      </rPr>
      <t xml:space="preserve">NCS-1:2020).
</t>
    </r>
    <r>
      <rPr>
        <b/>
        <sz val="11"/>
        <color theme="1"/>
        <rFont val="DIN Next LT Arabic Light"/>
        <family val="2"/>
      </rPr>
      <t>In addition to subcontrols in the ECC control 2-8-3, the organization must ensure that cryptographic technologies used in OT/ICS environment are aligned with the NCA National Cryptographic Standard (NCS-1:2020).</t>
    </r>
  </si>
  <si>
    <t>يجب أن تغطي النسخ الاحتياطية جميع أصول أنظمة التحكم الصناعي (OT/ICS) ، كما يجب تخزينها بشكل مركزي (Centralized Location) وفي مواقع غير متصلة بالشبكة.
Backups for all OT/ICS assets must be covered and stored in centralized and offline locations.</t>
  </si>
  <si>
    <t>إجراء اختبارات وتمارين المحاكاة، بشكل دوري (مثل  Tabletop Exercises TTX) من أجل اختبار فعالية أنظمة التحكم الصناعي (OT/ICS) المتعلقة بخطط التعافي من الكوارث (DRP) وخطة استمرارية العمل (BCP) وإجراء تحليل الأسباب الجذرية (Root Cause Analysis ) للحوادث.
Periodic testing and simulation exercises (e.g. Tabletop Exercises "TTX”) must be conducted to test the effectiveness of OT/ICS related DRP and BCP and complete incident root cause analysis.</t>
  </si>
  <si>
    <t xml:space="preserve">معلومات عن المرفق ١
Information About Facility Number 1 </t>
  </si>
  <si>
    <t xml:space="preserve">معلومات عن المرفق ٢
Information About Facility Number 2 </t>
  </si>
  <si>
    <t xml:space="preserve">معلومات عن المرفق ٣
Information About Facility Number 3 </t>
  </si>
  <si>
    <t xml:space="preserve">معلومات عن المرفق ٤
Information About Facility Number 4 </t>
  </si>
  <si>
    <t xml:space="preserve">معلومات عن المرفق ٥
Information About Facility Number 5 </t>
  </si>
  <si>
    <t xml:space="preserve"> يمكن استخدام الأدوات المساعدة الموضحة في أعلى الصفحة للإنتقال من قسم إلى آخر ضمن هذه الأداة 
The buttons shown at the top of the page can be used to move from one section to another within this tool</t>
  </si>
  <si>
    <t>تُقرأ الأرقام المرجعیة لجمیع المكونات والضوابط من الیمین إلى الیسار.
Reference numbers for all components and controls are read from the left to the right</t>
  </si>
  <si>
    <t>الخطوات أدناه توضح بعض التعليمات لكيفية استخدام أداة التقييم وقياس الالتزام.
The steps below provide instructions on how to use the assessment and compliance measurement tool</t>
  </si>
  <si>
    <t>الإنتقال إلى القسم الخاص بـ (شعار الجهة) ومن ثم إضافة شعار الجهة حسب المقاس المحدد لذلك.
Navigate to the "Organization's Logo" sheet and insert the organazation's logo in the place holder box</t>
  </si>
  <si>
    <t>البدء بتعبئة المعلومات الأساسية عن الجهة حسب ماهو محدد في القسم الخاص بـ (معلومات أساسية عن الجهة)، حيث يجب تعبئة جميع الحقول المطلوبة.
Navigate to the "Basic Information About The Organization" sheet and enter information about the organization and the facility that will be assessed. All fields are required</t>
  </si>
  <si>
    <r>
      <t xml:space="preserve">أثناء تعبئة قسم "معلومات عن المرفق </t>
    </r>
    <r>
      <rPr>
        <sz val="11"/>
        <color theme="1"/>
        <rFont val="Calibri"/>
        <family val="2"/>
      </rPr>
      <t>١</t>
    </r>
    <r>
      <rPr>
        <sz val="11"/>
        <color theme="1"/>
        <rFont val="DIN Next LT Arabic Light"/>
        <family val="2"/>
      </rPr>
      <t>" ، يجب تجديد مستوى الحساسية الذي يتوافق مع المرفق المراد تقييمه وفقًا لنتائج "أداة حصر وتحديد مستوى المرفق".
While on the "Basic Information About Facilitiy Number 1" sheet, select the criticality level that corresponds to the facility to be assessed as per the results of the "Facilty Level Identification Tool"</t>
    </r>
  </si>
  <si>
    <t>في حالة الضابط (                                                          )، فيجب على الجهة تقديم معلومات إضافية في خانة (ملاحظات) لتوضيح الأسباب التي تجعل الضابط لا ينطبق على الجهة.
In the case of a control with a finding of (                                        ), the organization must provide additional information in the "Notes" cell to explain the reasons why the control does not apply to the organization.</t>
  </si>
  <si>
    <t>في حالة الضابط (                                                                             )، فيجب على الجهة تقديم معلومات إضافية في خانة (إجراءات التصحيح) لتوضيح الإجراءات التي سوف تقوم الجهة بتطبيقها لتصحيح حالة الالتزام خلال مدة زمنية محددة يتم ذكرها في خانة (تاريخ الالتزام المتوقع "اليوم/الشهر/السنة"). 
In the case of a control with a finding of   (                                              ), the organization must provide additional information in the "Correction Procedures" cell to clarify the actions that the organization must apply to correct the compliance status.  Additionally, the organization must specify, in the "Target Completion Date" cell, when the corrective actions will be completed in Day/Month/Year Hijri format.</t>
  </si>
  <si>
    <t>في حالة الضابط (                                                       )، فيجب على الجهة تقديم معلومات إضافية في خانة (ملاحظات) لتوضيح الأدلة (Evidences) على تطبيق الضابط والالتزام بمتطلباته، مع العمل على تجهيز هذه الأدلة وذلك لأعمال التدقيق من قبل الهيئة الوطنية للأمن السيبراني بحيث تكون معلومات الأدلة منظمة وموزعة في مجلدات/ملفات "إلكترونية أو ورقية" بناءً على رقم الضابط الأساسي والفرعي. 
In the case of a control with a finding of  (                                          ), the organization must provide additional information in the "Notes" cell describing how the control was applied and demonstrating how compliance was achieved. Assessment documentation must be reported to the National Cybersecurity Authority in "electronic or paper" folders/files and organized by domain and subdomain numbers.</t>
  </si>
  <si>
    <t>في حال أمتلكت الجهة أكثر من مرفق يتم الانتقال وتعبئة الصفحتين المتعلقتين بالمرفق الثاني وهما "معلومات اساسية عن المرفق ٢" و "حالة الالتزام بالضوابط للمرفق ٢"  وذلك بعد الإنتهاء من تقييم وقياس الالتزام لجميع الضوابط المتعلقة بالمرفق الأول، ويتم التعامل بنفس المبدأ للمرافق المتبقية. وفي حال أمتلكت الجهة أكثر من خمس مرافق، فعلى الجهة إعداد ملف جديد وتعبأته بنفس المنهجية. 
In case the organization owns more than one facility,  the organization should fill out the two sheets related to facility number 2 after assessing the compliance for all controls related to facility number 1.The same procedures should be implemented to the remaining 5 facilities. However, if the the organization owns more than 5 facilities, a new file shall be created and filled in accordance to the same methodology</t>
  </si>
  <si>
    <t>ﺑﺎﻹﺿﺎﻓﺔ ﻟﻠﻀﻮاﺑﻂ، ﺿﻤﻦ المكون اﻟﻔﺮﻋﻲ ٢-١ ﻓﻲ الضوابط اﻷﺳﺎﺳﻴﺔ ﻟﻸﻣﻦ السيبراني؛ ﻳﺠﺐ أن ﺗﻐﻄﻲ متطلبات اﻷﻣﻦ السيبراني, اﻟﻤﺘﻌﻠﻘﺔ ﺑﺈدارة الأصول ﻓﻲ ﺑﻴﺌﺔ أﻧﻈﻤﺔ اﻟﺘﺤﻜﻢ اﻟﺼﻨﺎﻋﻲ (OT/ICS)  ﺑﺤﺪ أدنى ﻣﺎ يلي:  
In addition to the controls in ECC subdomain 2-1, cybersecurity requirements for asset management in OT/ICS environment must include, at a minimum, the following:</t>
  </si>
  <si>
    <t>استخدام آليات آﻣﻨﺔ ﻟﺘﺨﺰﻳﻦ ﻛﻠﻤﺎت المرور، اﻟﺨﺎﺻﺔ ﺑﺄﺻﻮل أﻧﻈﻤﺔ اﻟﺘﺤﻜﻢ اﻟﺼﻨﺎﻋﻲ (OT/ICS).  
Secure mechanisms to store OT/ICS assets’ passwords must be used.</t>
  </si>
  <si>
    <t>تطبيق حزم التحديثات، والإصلاحات الأمنية بشكل دوري، على أنظمة التحكم الصناعي (OT/ICS) بما يتوافق مع إرشادات الأمن السيبراني، وأفضل الممارسات الخاصة بالموردين (Vendors)، وبما يتوافق مع آليات إدارة التغيير المتبعة في الجهة.
Periodic security patches and upgrades must be implemented in alignment with vendor implementation guidance or recommendations with respect to cybersecurity and organization’s formal change management mechanisms.</t>
  </si>
  <si>
    <t>إعداد ووضع وحدات التحكم (Controllers) في أنظمة معدات السلامة (SIS) في الأوضاع الاعتيادية التشغيلية في جميع الأوقات؛ مما يمنع أي تغييرات غير مصرح بها، ولا يكون تغييرها الى الوضع غير الإعتيادي إلا بصفة استثنائية، ويكون ذلك مقيداً بفترة زمنية محددة. 
Safety Instrumented Systems (SIS) controllers must be configured in appropriate modes at all times, which prevent any unauthorized changes, and changes to improper modes are limited to exceptional cases with a specific period of time.</t>
  </si>
  <si>
    <t>إدارة أصول أنظمة التحكم الصناعي (OT/ICS) من خلال أجهزة المهندسين (Engineering Workstations) وأجهزة واجهات التعامل مع الأنظمة (Human-Machine Interface  "HMI")، والتأكد من أن تكون أجهزة إدارة الأصول و صيانتها؛ محصنة ومعزولة.
OT/ICS assets must be managed through dedicated, segmented and hardened Engineering Workstation (EWS) and Human-Machine Interface (HMI) for management purposes and maintenance.</t>
  </si>
  <si>
    <t>تقسيم المناطق المختلفة (Zones) داخل بيئة أنظمة التحكم الصناعي (OT/ICS) منطقيا أو مادياً وفقا للمستوى المناسب للمنطقة وعزل تدفق البيانات بين المناطق بحيث يتم الاتصال بين المناطق عبر نقاط اتصال محددة (Choke Points).
Different zones within the OT/ICS environment must be segmented logically or physically in accordance with the zone’s appropriate level that isolates data flows and directs traffic to "Choke Points”.</t>
  </si>
  <si>
    <t>تقسيم أنظمة معدات السلامة ("Safety Instrumented Systems “SIS) منطقياً أو مادياً عن الشبكات الأخرى الخاصة بأنظمة التحكم الصناعي (OT/ICS).
Safety Instrumented Systems (SIS) must be segmented logically or physically from other OT/ICS networks.</t>
  </si>
  <si>
    <t>رجوعا للضابط ٣-١-٤ في الضوابط الأساسية للأمن السيبراني ، يجب مراجعة متطلبات الأمن السيبراني لجوانب صمود الأمن السيبراني في إدارة استمرارية الأعمال لبيئة أنظمة التحكم الصناعي (OT/ICS) ، وقياس فعالية تطبيقها وتقييمها دورياً.
With reference to the ECC control 3-1-4, the cybersecurity requirements for cybersecurity resilience aspects of business continuity management in OT/ICS environment must be reviewed, and their implementation effectiveness is measured and evaluated periodically</t>
  </si>
  <si>
    <t>عدد أصول أنظمة التحكم الصناعي
:Number of ICS/OT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</si>
</sst>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dd/yyyy"/>
    <numFmt numFmtId="166" formatCode="dd/mm/yyyy;@"/>
  </numFmts>
  <fonts count="28" x14ac:knownFonts="1">
    <font>
      <sz val="11"/>
      <color theme="1"/>
      <name val="Calibri"/>
      <family val="2"/>
      <scheme val="minor"/>
    </font>
    <font>
      <sz val="10"/>
      <color rgb="FF000000"/>
      <name val="Arial"/>
      <family val="2"/>
    </font>
    <font>
      <sz val="8"/>
      <name val="Calibri"/>
      <family val="2"/>
      <scheme val="minor"/>
    </font>
    <font>
      <sz val="11"/>
      <color theme="1"/>
      <name val="Calibri"/>
      <family val="2"/>
      <scheme val="minor"/>
    </font>
    <font>
      <sz val="10"/>
      <name val="Calibri"/>
      <family val="2"/>
      <scheme val="minor"/>
    </font>
    <font>
      <b/>
      <sz val="11"/>
      <color theme="0"/>
      <name val="Calibri"/>
      <family val="2"/>
      <scheme val="minor"/>
    </font>
    <font>
      <u/>
      <sz val="11"/>
      <color theme="10"/>
      <name val="Calibri"/>
      <family val="2"/>
      <scheme val="minor"/>
    </font>
    <font>
      <sz val="11"/>
      <name val="DIN Next LT Arabic Light"/>
      <family val="2"/>
    </font>
    <font>
      <sz val="11"/>
      <color theme="1"/>
      <name val="DIN Next LT Arabic Light"/>
      <family val="2"/>
    </font>
    <font>
      <b/>
      <sz val="14"/>
      <color theme="0"/>
      <name val="DIN Next LT Arabic Light"/>
      <family val="2"/>
    </font>
    <font>
      <b/>
      <sz val="12"/>
      <color theme="0"/>
      <name val="DIN Next LT Arabic Light"/>
      <family val="2"/>
    </font>
    <font>
      <sz val="14"/>
      <name val="DIN Next LT Arabic Light"/>
      <family val="2"/>
    </font>
    <font>
      <sz val="12"/>
      <name val="DIN Next LT Arabic Light"/>
      <family val="2"/>
    </font>
    <font>
      <b/>
      <sz val="11"/>
      <color theme="1"/>
      <name val="DIN Next LT Arabic Light"/>
      <family val="2"/>
    </font>
    <font>
      <sz val="16"/>
      <color theme="1"/>
      <name val="DIN Next LT Arabic Light"/>
      <family val="2"/>
    </font>
    <font>
      <sz val="14"/>
      <color theme="1"/>
      <name val="DIN Next LT Arabic Light"/>
      <family val="2"/>
    </font>
    <font>
      <sz val="20"/>
      <color rgb="FF293B81"/>
      <name val="DIN Next LT Arabic Light"/>
      <family val="2"/>
    </font>
    <font>
      <sz val="14"/>
      <color theme="1"/>
      <name val="Times New Roman"/>
      <family val="1"/>
    </font>
    <font>
      <u/>
      <sz val="10"/>
      <color indexed="12"/>
      <name val="Arial"/>
      <family val="2"/>
    </font>
    <font>
      <sz val="14"/>
      <color indexed="12"/>
      <name val="Times New Roman"/>
      <family val="1"/>
    </font>
    <font>
      <sz val="10"/>
      <name val="Arial"/>
      <family val="2"/>
    </font>
    <font>
      <sz val="14"/>
      <name val="Times New Roman"/>
      <family val="1"/>
    </font>
    <font>
      <b/>
      <sz val="10"/>
      <color theme="1"/>
      <name val="DIN NEXT™ ARABIC REGULAR"/>
      <family val="2"/>
    </font>
    <font>
      <sz val="12"/>
      <color indexed="9"/>
      <name val="DIN Next LT W23 Medium"/>
    </font>
    <font>
      <sz val="12"/>
      <color theme="0"/>
      <name val="DIN Next LT W23 Medium"/>
    </font>
    <font>
      <sz val="11"/>
      <color theme="1"/>
      <name val="DIN NEXT™ ARABIC REGULAR"/>
      <family val="2"/>
    </font>
    <font>
      <sz val="10"/>
      <name val="DIN NEXT™ ARABIC REGULAR"/>
      <family val="2"/>
    </font>
    <font>
      <sz val="11"/>
      <color theme="1"/>
      <name val="Calibri"/>
      <family val="2"/>
    </font>
  </fonts>
  <fills count="25">
    <fill>
      <patternFill patternType="none"/>
    </fill>
    <fill>
      <patternFill patternType="gray125"/>
    </fill>
    <fill>
      <patternFill patternType="solid">
        <fgColor rgb="FF00B6AC"/>
        <bgColor indexed="64"/>
      </patternFill>
    </fill>
    <fill>
      <patternFill patternType="solid">
        <fgColor rgb="FF373C47"/>
        <bgColor indexed="64"/>
      </patternFill>
    </fill>
    <fill>
      <patternFill patternType="solid">
        <fgColor rgb="FF17479E"/>
        <bgColor indexed="64"/>
      </patternFill>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2B3A82"/>
        <bgColor indexed="64"/>
      </patternFill>
    </fill>
    <fill>
      <patternFill patternType="solid">
        <fgColor rgb="FF00B9AD"/>
        <bgColor indexed="64"/>
      </patternFill>
    </fill>
    <fill>
      <patternFill patternType="solid">
        <fgColor rgb="FF70AD47"/>
        <bgColor indexed="64"/>
      </patternFill>
    </fill>
    <fill>
      <patternFill patternType="solid">
        <fgColor rgb="FFFFC000"/>
        <bgColor indexed="64"/>
      </patternFill>
    </fill>
    <fill>
      <patternFill patternType="solid">
        <fgColor rgb="FF757575"/>
        <bgColor indexed="64"/>
      </patternFill>
    </fill>
    <fill>
      <patternFill patternType="solid">
        <fgColor rgb="FF373E47"/>
        <bgColor indexed="64"/>
      </patternFill>
    </fill>
    <fill>
      <patternFill patternType="solid">
        <fgColor rgb="FF384CA0"/>
        <bgColor indexed="64"/>
      </patternFill>
    </fill>
    <fill>
      <patternFill patternType="solid">
        <fgColor rgb="FFE3FAFD"/>
        <bgColor indexed="64"/>
      </patternFill>
    </fill>
    <fill>
      <patternFill patternType="solid">
        <fgColor rgb="FFF5F7F6"/>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rgb="FFF2F2F2"/>
        <bgColor indexed="64"/>
      </patternFill>
    </fill>
    <fill>
      <patternFill patternType="solid">
        <fgColor theme="0" tint="-0.249977111117893"/>
        <bgColor indexed="64"/>
      </patternFill>
    </fill>
    <fill>
      <patternFill patternType="solid">
        <fgColor rgb="FF373D48"/>
        <bgColor indexed="64"/>
      </patternFill>
    </fill>
  </fills>
  <borders count="7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style="thin">
        <color indexed="64"/>
      </top>
      <bottom/>
      <diagonal/>
    </border>
    <border>
      <left style="dashed">
        <color indexed="64"/>
      </left>
      <right style="thin">
        <color auto="1"/>
      </right>
      <top/>
      <bottom/>
      <diagonal/>
    </border>
    <border>
      <left/>
      <right/>
      <top/>
      <bottom style="dashed">
        <color indexed="64"/>
      </bottom>
      <diagonal/>
    </border>
    <border>
      <left/>
      <right/>
      <top style="dashed">
        <color indexed="64"/>
      </top>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right style="dashed">
        <color indexed="64"/>
      </right>
      <top/>
      <bottom/>
      <diagonal/>
    </border>
    <border>
      <left/>
      <right style="dashed">
        <color indexed="64"/>
      </right>
      <top/>
      <bottom style="dashed">
        <color indexed="64"/>
      </bottom>
      <diagonal/>
    </border>
    <border>
      <left style="thin">
        <color auto="1"/>
      </left>
      <right/>
      <top style="dashed">
        <color indexed="64"/>
      </top>
      <bottom/>
      <diagonal/>
    </border>
    <border>
      <left style="dashed">
        <color indexed="64"/>
      </left>
      <right/>
      <top/>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style="dashed">
        <color indexed="64"/>
      </left>
      <right style="thin">
        <color auto="1"/>
      </right>
      <top/>
      <bottom style="dashed">
        <color indexed="64"/>
      </bottom>
      <diagonal/>
    </border>
    <border>
      <left/>
      <right/>
      <top style="dashed">
        <color indexed="64"/>
      </top>
      <bottom style="dotted">
        <color indexed="64"/>
      </bottom>
      <diagonal/>
    </border>
    <border>
      <left style="thin">
        <color indexed="64"/>
      </left>
      <right/>
      <top style="thin">
        <color indexed="64"/>
      </top>
      <bottom style="dashed">
        <color indexed="64"/>
      </bottom>
      <diagonal/>
    </border>
    <border>
      <left style="dashed">
        <color indexed="64"/>
      </left>
      <right style="medium">
        <color auto="1"/>
      </right>
      <top/>
      <bottom/>
      <diagonal/>
    </border>
    <border>
      <left/>
      <right style="dashed">
        <color indexed="64"/>
      </right>
      <top style="thin">
        <color indexed="64"/>
      </top>
      <bottom style="thin">
        <color indexed="64"/>
      </bottom>
      <diagonal/>
    </border>
    <border>
      <left style="medium">
        <color auto="1"/>
      </left>
      <right style="dashed">
        <color indexed="64"/>
      </right>
      <top/>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bottom style="dotted">
        <color indexed="64"/>
      </bottom>
      <diagonal/>
    </border>
    <border>
      <left style="dashed">
        <color indexed="64"/>
      </left>
      <right style="thin">
        <color auto="1"/>
      </right>
      <top style="dashed">
        <color indexed="64"/>
      </top>
      <bottom/>
      <diagonal/>
    </border>
    <border>
      <left style="dashed">
        <color indexed="64"/>
      </left>
      <right style="dashed">
        <color indexed="64"/>
      </right>
      <top/>
      <bottom style="dashed">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2"/>
      </left>
      <right style="thin">
        <color theme="2"/>
      </right>
      <top/>
      <bottom/>
      <diagonal/>
    </border>
    <border>
      <left style="dotted">
        <color indexed="64"/>
      </left>
      <right style="medium">
        <color auto="1"/>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bottom/>
      <diagonal/>
    </border>
    <border>
      <left style="thin">
        <color rgb="FF757575"/>
      </left>
      <right style="thin">
        <color rgb="FF757575"/>
      </right>
      <top style="thin">
        <color rgb="FF757575"/>
      </top>
      <bottom style="thin">
        <color rgb="FF757575"/>
      </bottom>
      <diagonal/>
    </border>
    <border>
      <left style="thin">
        <color indexed="64"/>
      </left>
      <right style="thin">
        <color indexed="64"/>
      </right>
      <top/>
      <bottom/>
      <diagonal/>
    </border>
    <border>
      <left style="thin">
        <color indexed="64"/>
      </left>
      <right/>
      <top/>
      <bottom style="thin">
        <color indexed="64"/>
      </bottom>
      <diagonal/>
    </border>
  </borders>
  <cellStyleXfs count="7">
    <xf numFmtId="0" fontId="0" fillId="0" borderId="0"/>
    <xf numFmtId="0" fontId="1" fillId="0" borderId="0"/>
    <xf numFmtId="0" fontId="3" fillId="0" borderId="0"/>
    <xf numFmtId="0" fontId="6" fillId="0" borderId="0" applyNumberFormat="0" applyFill="0" applyBorder="0" applyAlignment="0" applyProtection="0"/>
    <xf numFmtId="0" fontId="18" fillId="0" borderId="0" applyNumberFormat="0" applyFont="0" applyFill="0" applyBorder="0" applyAlignment="0" applyProtection="0">
      <alignment vertical="top"/>
      <protection locked="0"/>
    </xf>
    <xf numFmtId="0" fontId="20" fillId="0" borderId="0"/>
    <xf numFmtId="0" fontId="20" fillId="0" borderId="0"/>
  </cellStyleXfs>
  <cellXfs count="378">
    <xf numFmtId="0" fontId="0" fillId="0" borderId="0" xfId="0"/>
    <xf numFmtId="0" fontId="0" fillId="5" borderId="0" xfId="0" applyFill="1" applyBorder="1"/>
    <xf numFmtId="0" fontId="0" fillId="6" borderId="0" xfId="0" applyFill="1" applyBorder="1"/>
    <xf numFmtId="0" fontId="0" fillId="6" borderId="0" xfId="0" applyFill="1" applyBorder="1" applyAlignment="1">
      <alignment horizontal="left"/>
    </xf>
    <xf numFmtId="0" fontId="0" fillId="6" borderId="4" xfId="0" applyFill="1" applyBorder="1"/>
    <xf numFmtId="0" fontId="0" fillId="6" borderId="5" xfId="0" applyFill="1" applyBorder="1"/>
    <xf numFmtId="0" fontId="0" fillId="5" borderId="0" xfId="0" applyFill="1"/>
    <xf numFmtId="0" fontId="0" fillId="6" borderId="0" xfId="0" applyFill="1" applyBorder="1" applyAlignment="1">
      <alignment horizontal="center" wrapText="1"/>
    </xf>
    <xf numFmtId="0" fontId="0" fillId="6" borderId="0" xfId="0" applyFill="1" applyBorder="1" applyAlignment="1">
      <alignment horizontal="center"/>
    </xf>
    <xf numFmtId="0" fontId="0" fillId="6" borderId="0" xfId="0" applyFill="1" applyBorder="1" applyAlignment="1">
      <alignment wrapText="1"/>
    </xf>
    <xf numFmtId="0" fontId="5" fillId="9" borderId="0" xfId="0" applyFont="1" applyFill="1"/>
    <xf numFmtId="0" fontId="0" fillId="6" borderId="0" xfId="0" applyFill="1" applyBorder="1" applyAlignment="1"/>
    <xf numFmtId="0" fontId="0" fillId="6" borderId="61" xfId="0" applyFill="1" applyBorder="1"/>
    <xf numFmtId="0" fontId="0" fillId="6" borderId="61" xfId="0" applyFill="1" applyBorder="1" applyAlignment="1"/>
    <xf numFmtId="0" fontId="0" fillId="5" borderId="0" xfId="0" applyFont="1" applyFill="1"/>
    <xf numFmtId="0" fontId="0" fillId="6" borderId="4" xfId="0" applyFont="1" applyFill="1" applyBorder="1"/>
    <xf numFmtId="0" fontId="0" fillId="6" borderId="0" xfId="0" applyFont="1" applyFill="1" applyBorder="1"/>
    <xf numFmtId="0" fontId="0" fillId="6" borderId="5" xfId="0" applyFont="1" applyFill="1" applyBorder="1"/>
    <xf numFmtId="0" fontId="0" fillId="6" borderId="0" xfId="0" applyFont="1" applyFill="1" applyBorder="1" applyAlignment="1">
      <alignment horizontal="left"/>
    </xf>
    <xf numFmtId="0" fontId="0" fillId="6" borderId="0" xfId="0" applyFont="1" applyFill="1" applyBorder="1" applyAlignment="1">
      <alignment horizontal="left" vertical="center"/>
    </xf>
    <xf numFmtId="0" fontId="0" fillId="5" borderId="27" xfId="0" applyFont="1" applyFill="1" applyBorder="1" applyAlignment="1">
      <alignment horizontal="center" vertical="center"/>
    </xf>
    <xf numFmtId="0" fontId="0" fillId="6" borderId="48" xfId="0" applyFont="1" applyFill="1" applyBorder="1"/>
    <xf numFmtId="0" fontId="0" fillId="6" borderId="46" xfId="0" applyFont="1" applyFill="1" applyBorder="1"/>
    <xf numFmtId="0" fontId="0" fillId="6" borderId="32" xfId="0" applyFont="1" applyFill="1" applyBorder="1"/>
    <xf numFmtId="0" fontId="0" fillId="6" borderId="44" xfId="0" applyFont="1" applyFill="1" applyBorder="1"/>
    <xf numFmtId="0" fontId="0" fillId="6" borderId="44" xfId="0" applyFont="1" applyFill="1" applyBorder="1" applyAlignment="1">
      <alignment horizontal="left"/>
    </xf>
    <xf numFmtId="0" fontId="0" fillId="7" borderId="28" xfId="0" applyFont="1" applyFill="1" applyBorder="1" applyAlignment="1">
      <alignment horizontal="center" vertical="center" wrapText="1"/>
    </xf>
    <xf numFmtId="0" fontId="0" fillId="6" borderId="4" xfId="0" applyFont="1" applyFill="1" applyBorder="1" applyAlignment="1">
      <alignment vertical="center"/>
    </xf>
    <xf numFmtId="0" fontId="0" fillId="6" borderId="5" xfId="0" applyFont="1" applyFill="1" applyBorder="1" applyAlignment="1">
      <alignment vertical="center"/>
    </xf>
    <xf numFmtId="0" fontId="0" fillId="5" borderId="0" xfId="0" applyFont="1" applyFill="1" applyAlignment="1">
      <alignment vertical="center"/>
    </xf>
    <xf numFmtId="0" fontId="0" fillId="5" borderId="31" xfId="0" applyFont="1" applyFill="1" applyBorder="1" applyAlignment="1">
      <alignment vertical="top"/>
    </xf>
    <xf numFmtId="0" fontId="0" fillId="5" borderId="43" xfId="0" applyFont="1" applyFill="1" applyBorder="1" applyAlignment="1">
      <alignment vertical="top"/>
    </xf>
    <xf numFmtId="0" fontId="0" fillId="5" borderId="52" xfId="0" applyFont="1" applyFill="1" applyBorder="1" applyAlignment="1">
      <alignment horizontal="center" vertical="center"/>
    </xf>
    <xf numFmtId="0" fontId="0" fillId="5" borderId="50" xfId="0" applyFont="1" applyFill="1" applyBorder="1" applyAlignment="1">
      <alignment vertical="top"/>
    </xf>
    <xf numFmtId="0" fontId="0" fillId="5" borderId="51" xfId="0" applyFont="1" applyFill="1" applyBorder="1" applyAlignment="1">
      <alignment vertical="top"/>
    </xf>
    <xf numFmtId="0" fontId="0" fillId="5" borderId="49" xfId="0" applyFont="1" applyFill="1" applyBorder="1" applyAlignment="1">
      <alignment horizontal="center" vertical="center"/>
    </xf>
    <xf numFmtId="0" fontId="0" fillId="6" borderId="25" xfId="0" applyFont="1" applyFill="1" applyBorder="1" applyAlignment="1">
      <alignment horizontal="left"/>
    </xf>
    <xf numFmtId="0" fontId="0" fillId="6" borderId="62" xfId="0" applyFont="1" applyFill="1" applyBorder="1" applyAlignment="1">
      <alignment vertical="center"/>
    </xf>
    <xf numFmtId="0" fontId="0" fillId="6" borderId="22" xfId="0" applyFont="1" applyFill="1" applyBorder="1" applyAlignment="1">
      <alignment horizontal="left" vertical="center"/>
    </xf>
    <xf numFmtId="0" fontId="5" fillId="12" borderId="0" xfId="0" applyFont="1" applyFill="1"/>
    <xf numFmtId="0" fontId="5" fillId="13" borderId="0" xfId="0" applyFont="1" applyFill="1"/>
    <xf numFmtId="0" fontId="5" fillId="14" borderId="0" xfId="0" applyFont="1" applyFill="1"/>
    <xf numFmtId="0" fontId="0" fillId="20" borderId="0" xfId="0" applyFill="1"/>
    <xf numFmtId="0" fontId="0" fillId="6" borderId="0" xfId="0" applyFont="1" applyFill="1" applyBorder="1" applyAlignment="1">
      <alignment horizontal="right"/>
    </xf>
    <xf numFmtId="0" fontId="8" fillId="6" borderId="0" xfId="0" applyFont="1" applyFill="1" applyBorder="1"/>
    <xf numFmtId="0" fontId="8" fillId="6" borderId="2" xfId="0" applyFont="1" applyFill="1" applyBorder="1"/>
    <xf numFmtId="0" fontId="8" fillId="5" borderId="0" xfId="0" applyFont="1" applyFill="1"/>
    <xf numFmtId="0" fontId="8" fillId="6" borderId="0" xfId="0" applyFont="1" applyFill="1" applyBorder="1" applyAlignment="1">
      <alignment horizontal="left"/>
    </xf>
    <xf numFmtId="0" fontId="8" fillId="5" borderId="0" xfId="0" applyFont="1" applyFill="1" applyBorder="1"/>
    <xf numFmtId="0" fontId="8" fillId="6" borderId="0" xfId="0" applyFont="1" applyFill="1" applyBorder="1" applyAlignment="1">
      <alignment horizontal="left" wrapText="1"/>
    </xf>
    <xf numFmtId="0" fontId="8" fillId="6" borderId="58" xfId="0" applyFont="1" applyFill="1" applyBorder="1"/>
    <xf numFmtId="0" fontId="7" fillId="6" borderId="58" xfId="0" applyFont="1" applyFill="1" applyBorder="1" applyAlignment="1">
      <alignment vertical="top"/>
    </xf>
    <xf numFmtId="0" fontId="8" fillId="6" borderId="58" xfId="0" applyFont="1" applyFill="1" applyBorder="1" applyAlignment="1">
      <alignment wrapText="1"/>
    </xf>
    <xf numFmtId="0" fontId="8" fillId="6" borderId="58" xfId="0" applyFont="1" applyFill="1" applyBorder="1" applyAlignment="1">
      <alignment horizontal="center" vertical="center" wrapText="1"/>
    </xf>
    <xf numFmtId="0" fontId="8" fillId="6" borderId="0" xfId="0" quotePrefix="1" applyFont="1" applyFill="1" applyBorder="1" applyAlignment="1">
      <alignment horizontal="center"/>
    </xf>
    <xf numFmtId="0" fontId="8" fillId="6" borderId="58" xfId="0" applyFont="1" applyFill="1" applyBorder="1" applyAlignment="1">
      <alignment horizontal="left"/>
    </xf>
    <xf numFmtId="16" fontId="10" fillId="6" borderId="59" xfId="0" quotePrefix="1" applyNumberFormat="1" applyFont="1" applyFill="1" applyBorder="1" applyAlignment="1">
      <alignment horizontal="center" vertical="top"/>
    </xf>
    <xf numFmtId="16" fontId="10" fillId="6" borderId="0" xfId="0" quotePrefix="1" applyNumberFormat="1" applyFont="1" applyFill="1" applyBorder="1" applyAlignment="1">
      <alignment horizontal="center" vertical="top"/>
    </xf>
    <xf numFmtId="16" fontId="7" fillId="6" borderId="57" xfId="0" quotePrefix="1" applyNumberFormat="1" applyFont="1" applyFill="1" applyBorder="1" applyAlignment="1">
      <alignment horizontal="center" vertical="top"/>
    </xf>
    <xf numFmtId="0" fontId="8" fillId="6" borderId="58" xfId="0" applyFont="1" applyFill="1" applyBorder="1" applyAlignment="1">
      <alignment horizontal="left" wrapText="1"/>
    </xf>
    <xf numFmtId="0" fontId="7" fillId="6" borderId="0" xfId="0" applyFont="1" applyFill="1" applyBorder="1" applyAlignment="1">
      <alignment vertical="top"/>
    </xf>
    <xf numFmtId="0" fontId="8" fillId="6" borderId="0" xfId="0" applyFont="1" applyFill="1" applyBorder="1" applyAlignment="1">
      <alignment vertical="center" wrapText="1"/>
    </xf>
    <xf numFmtId="14" fontId="8" fillId="6" borderId="0" xfId="0" quotePrefix="1" applyNumberFormat="1" applyFont="1" applyFill="1" applyBorder="1" applyAlignment="1">
      <alignment horizontal="center" wrapText="1"/>
    </xf>
    <xf numFmtId="0" fontId="8" fillId="6" borderId="0" xfId="0" quotePrefix="1" applyFont="1" applyFill="1" applyBorder="1" applyAlignment="1">
      <alignment horizontal="center" wrapText="1"/>
    </xf>
    <xf numFmtId="16" fontId="7" fillId="6" borderId="59" xfId="0" quotePrefix="1" applyNumberFormat="1" applyFont="1" applyFill="1" applyBorder="1" applyAlignment="1">
      <alignment horizontal="center" vertical="top"/>
    </xf>
    <xf numFmtId="0" fontId="7" fillId="6" borderId="59" xfId="0" applyFont="1" applyFill="1" applyBorder="1" applyAlignment="1">
      <alignment vertical="top" wrapText="1"/>
    </xf>
    <xf numFmtId="0" fontId="7" fillId="6" borderId="60" xfId="0" applyFont="1" applyFill="1" applyBorder="1" applyAlignment="1">
      <alignment vertical="top" wrapText="1"/>
    </xf>
    <xf numFmtId="0" fontId="8" fillId="6" borderId="57" xfId="0" quotePrefix="1" applyFont="1" applyFill="1" applyBorder="1" applyAlignment="1">
      <alignment horizontal="center" wrapText="1"/>
    </xf>
    <xf numFmtId="0" fontId="8" fillId="6" borderId="57" xfId="0" applyFont="1" applyFill="1" applyBorder="1" applyAlignment="1">
      <alignment horizontal="left" wrapText="1"/>
    </xf>
    <xf numFmtId="0" fontId="8" fillId="6" borderId="30" xfId="0" applyFont="1" applyFill="1" applyBorder="1" applyAlignment="1">
      <alignment horizontal="left" wrapText="1"/>
    </xf>
    <xf numFmtId="0" fontId="8" fillId="6" borderId="60" xfId="0" applyFont="1" applyFill="1" applyBorder="1" applyAlignment="1">
      <alignment horizontal="center" vertical="center" wrapText="1"/>
    </xf>
    <xf numFmtId="0" fontId="8" fillId="6" borderId="0" xfId="0" applyFont="1" applyFill="1"/>
    <xf numFmtId="0" fontId="8" fillId="6" borderId="1" xfId="0" applyFont="1" applyFill="1" applyBorder="1"/>
    <xf numFmtId="0" fontId="8" fillId="6" borderId="4" xfId="0" applyFont="1" applyFill="1" applyBorder="1"/>
    <xf numFmtId="0" fontId="9" fillId="16" borderId="0"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5" borderId="20" xfId="0" applyFont="1" applyFill="1" applyBorder="1" applyAlignment="1">
      <alignment horizontal="center" vertical="center" wrapText="1"/>
    </xf>
    <xf numFmtId="0" fontId="9" fillId="16" borderId="30" xfId="0" applyFont="1" applyFill="1" applyBorder="1" applyAlignment="1">
      <alignment horizontal="center" vertical="center" wrapText="1"/>
    </xf>
    <xf numFmtId="0" fontId="8" fillId="20" borderId="0" xfId="0" applyFont="1" applyFill="1"/>
    <xf numFmtId="0" fontId="8" fillId="20" borderId="4" xfId="0" applyFont="1" applyFill="1" applyBorder="1"/>
    <xf numFmtId="0" fontId="8" fillId="6" borderId="5" xfId="0" applyFont="1" applyFill="1" applyBorder="1"/>
    <xf numFmtId="0" fontId="8" fillId="20" borderId="0" xfId="0" applyFont="1" applyFill="1" applyBorder="1"/>
    <xf numFmtId="0" fontId="8" fillId="6" borderId="0" xfId="0" applyFont="1" applyFill="1" applyBorder="1" applyAlignment="1">
      <alignment horizontal="left" vertical="center" wrapText="1"/>
    </xf>
    <xf numFmtId="0" fontId="14" fillId="6" borderId="0" xfId="0" applyFont="1" applyFill="1" applyBorder="1" applyAlignment="1">
      <alignment horizontal="center" vertical="center" wrapText="1"/>
    </xf>
    <xf numFmtId="0" fontId="14" fillId="6" borderId="0" xfId="0" applyFont="1" applyFill="1" applyBorder="1" applyAlignment="1">
      <alignment vertical="center" wrapText="1"/>
    </xf>
    <xf numFmtId="0" fontId="8" fillId="6" borderId="0" xfId="0" applyFont="1" applyFill="1" applyBorder="1" applyAlignment="1">
      <alignment vertical="center"/>
    </xf>
    <xf numFmtId="0" fontId="8" fillId="6" borderId="7" xfId="0" applyFont="1" applyFill="1" applyBorder="1"/>
    <xf numFmtId="0" fontId="8" fillId="20" borderId="2" xfId="0" applyFont="1" applyFill="1" applyBorder="1"/>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6" borderId="1" xfId="0" applyFont="1" applyFill="1" applyBorder="1" applyAlignment="1">
      <alignment vertical="center"/>
    </xf>
    <xf numFmtId="0" fontId="8" fillId="6" borderId="2" xfId="0" applyFont="1" applyFill="1" applyBorder="1" applyAlignment="1">
      <alignment vertical="center"/>
    </xf>
    <xf numFmtId="0" fontId="8" fillId="6" borderId="3" xfId="0" applyFont="1" applyFill="1" applyBorder="1" applyAlignment="1">
      <alignment vertical="center"/>
    </xf>
    <xf numFmtId="0" fontId="8" fillId="5" borderId="0" xfId="0" applyFont="1" applyFill="1" applyAlignment="1">
      <alignment vertical="center"/>
    </xf>
    <xf numFmtId="0" fontId="15" fillId="6" borderId="4" xfId="0" applyFont="1" applyFill="1" applyBorder="1"/>
    <xf numFmtId="0" fontId="15" fillId="6" borderId="5" xfId="0" applyFont="1" applyFill="1" applyBorder="1"/>
    <xf numFmtId="0" fontId="15" fillId="5" borderId="0" xfId="0" applyFont="1" applyFill="1"/>
    <xf numFmtId="0" fontId="8" fillId="6" borderId="6" xfId="0" applyFont="1" applyFill="1" applyBorder="1"/>
    <xf numFmtId="0" fontId="8" fillId="6" borderId="8" xfId="0" applyFont="1" applyFill="1" applyBorder="1"/>
    <xf numFmtId="0" fontId="8" fillId="6" borderId="3" xfId="0" applyFont="1" applyFill="1" applyBorder="1"/>
    <xf numFmtId="0" fontId="16" fillId="6" borderId="4" xfId="0" applyFont="1" applyFill="1" applyBorder="1"/>
    <xf numFmtId="0" fontId="16" fillId="6" borderId="0" xfId="0" applyFont="1" applyFill="1" applyBorder="1"/>
    <xf numFmtId="0" fontId="16" fillId="6" borderId="0" xfId="0" applyFont="1" applyFill="1" applyBorder="1" applyAlignment="1">
      <alignment horizontal="center" vertical="center"/>
    </xf>
    <xf numFmtId="0" fontId="16" fillId="6" borderId="5" xfId="0" applyFont="1" applyFill="1" applyBorder="1"/>
    <xf numFmtId="0" fontId="16" fillId="5" borderId="0" xfId="0" applyFont="1" applyFill="1" applyBorder="1"/>
    <xf numFmtId="0" fontId="8" fillId="8" borderId="9" xfId="0" applyFont="1" applyFill="1" applyBorder="1" applyAlignment="1">
      <alignment horizontal="right" vertical="center" wrapText="1"/>
    </xf>
    <xf numFmtId="0" fontId="8" fillId="22" borderId="9" xfId="0" applyFont="1" applyFill="1" applyBorder="1" applyAlignment="1">
      <alignment horizontal="right" vertical="center" wrapText="1"/>
    </xf>
    <xf numFmtId="0" fontId="8" fillId="0" borderId="9" xfId="0" applyFont="1" applyFill="1" applyBorder="1" applyAlignment="1">
      <alignment horizontal="right" vertical="center" wrapText="1"/>
    </xf>
    <xf numFmtId="0" fontId="8" fillId="18" borderId="9" xfId="0" applyFont="1" applyFill="1" applyBorder="1" applyAlignment="1">
      <alignment horizontal="center" vertical="center" wrapText="1"/>
    </xf>
    <xf numFmtId="0" fontId="8" fillId="18" borderId="9" xfId="0" applyFont="1" applyFill="1" applyBorder="1" applyAlignment="1">
      <alignment horizontal="center" vertical="top" wrapText="1"/>
    </xf>
    <xf numFmtId="0" fontId="8" fillId="6" borderId="0" xfId="0" applyFont="1" applyFill="1" applyBorder="1" applyAlignment="1">
      <alignment horizontal="center"/>
    </xf>
    <xf numFmtId="0" fontId="10" fillId="6" borderId="0" xfId="0" applyFont="1" applyFill="1" applyBorder="1" applyAlignment="1">
      <alignment vertical="top"/>
    </xf>
    <xf numFmtId="0" fontId="7" fillId="6" borderId="0" xfId="0" applyFont="1" applyFill="1" applyBorder="1" applyAlignment="1">
      <alignment vertical="top" wrapText="1"/>
    </xf>
    <xf numFmtId="16" fontId="7" fillId="6" borderId="0" xfId="0" quotePrefix="1" applyNumberFormat="1" applyFont="1" applyFill="1" applyBorder="1" applyAlignment="1">
      <alignment horizontal="center" vertical="top"/>
    </xf>
    <xf numFmtId="0" fontId="8" fillId="6" borderId="0" xfId="0" applyFont="1" applyFill="1" applyBorder="1" applyAlignment="1">
      <alignment horizontal="center" vertical="center" wrapText="1"/>
    </xf>
    <xf numFmtId="0" fontId="8" fillId="6" borderId="59" xfId="0" applyFont="1" applyFill="1" applyBorder="1" applyAlignment="1">
      <alignment horizontal="center" vertical="center" wrapText="1"/>
    </xf>
    <xf numFmtId="0" fontId="10" fillId="6" borderId="58" xfId="0" applyFont="1" applyFill="1" applyBorder="1" applyAlignment="1">
      <alignment vertical="top"/>
    </xf>
    <xf numFmtId="0" fontId="7" fillId="6" borderId="58" xfId="0" applyFont="1" applyFill="1" applyBorder="1" applyAlignment="1">
      <alignment vertical="top" wrapText="1"/>
    </xf>
    <xf numFmtId="0" fontId="10" fillId="6" borderId="59" xfId="0" applyFont="1" applyFill="1" applyBorder="1" applyAlignment="1">
      <alignment vertical="top"/>
    </xf>
    <xf numFmtId="0" fontId="10" fillId="6" borderId="60" xfId="0" applyFont="1" applyFill="1" applyBorder="1" applyAlignment="1">
      <alignment vertical="top"/>
    </xf>
    <xf numFmtId="164" fontId="8" fillId="6" borderId="0" xfId="0" applyNumberFormat="1" applyFont="1" applyFill="1" applyBorder="1" applyAlignment="1">
      <alignment horizontal="right" vertical="center"/>
    </xf>
    <xf numFmtId="0" fontId="8" fillId="6" borderId="0" xfId="0" applyFont="1" applyFill="1" applyBorder="1" applyAlignment="1">
      <alignment horizontal="center" wrapText="1"/>
    </xf>
    <xf numFmtId="164" fontId="0" fillId="6" borderId="0" xfId="0" applyNumberFormat="1" applyFill="1" applyBorder="1" applyAlignment="1">
      <alignment horizontal="left"/>
    </xf>
    <xf numFmtId="0" fontId="8" fillId="23" borderId="63" xfId="0" applyFont="1" applyFill="1" applyBorder="1"/>
    <xf numFmtId="0" fontId="8" fillId="23" borderId="64" xfId="0" applyFont="1" applyFill="1" applyBorder="1" applyAlignment="1">
      <alignment horizontal="left"/>
    </xf>
    <xf numFmtId="0" fontId="8" fillId="23" borderId="64" xfId="0" applyFont="1" applyFill="1" applyBorder="1"/>
    <xf numFmtId="0" fontId="8" fillId="23" borderId="65" xfId="0" applyFont="1" applyFill="1" applyBorder="1"/>
    <xf numFmtId="0" fontId="0" fillId="6" borderId="3" xfId="0" applyFill="1" applyBorder="1"/>
    <xf numFmtId="0" fontId="8" fillId="0" borderId="4" xfId="0" applyFont="1" applyFill="1" applyBorder="1"/>
    <xf numFmtId="0" fontId="8" fillId="0" borderId="0" xfId="0" applyFont="1" applyFill="1" applyBorder="1"/>
    <xf numFmtId="0" fontId="8" fillId="19" borderId="4" xfId="0" applyFont="1" applyFill="1" applyBorder="1"/>
    <xf numFmtId="0" fontId="8" fillId="19" borderId="0" xfId="0" applyFont="1" applyFill="1" applyBorder="1"/>
    <xf numFmtId="0" fontId="8" fillId="19" borderId="1" xfId="0" applyFont="1" applyFill="1" applyBorder="1"/>
    <xf numFmtId="0" fontId="8" fillId="19" borderId="2" xfId="0" applyFont="1" applyFill="1" applyBorder="1"/>
    <xf numFmtId="0" fontId="8" fillId="6" borderId="0" xfId="0" applyFont="1" applyFill="1" applyBorder="1" applyAlignment="1">
      <alignment horizontal="right" vertical="center"/>
    </xf>
    <xf numFmtId="0" fontId="8" fillId="6" borderId="4" xfId="0" applyFont="1" applyFill="1" applyBorder="1" applyAlignment="1">
      <alignment horizontal="center"/>
    </xf>
    <xf numFmtId="0" fontId="8" fillId="6" borderId="5" xfId="0" applyFont="1" applyFill="1" applyBorder="1" applyAlignment="1">
      <alignment horizontal="center"/>
    </xf>
    <xf numFmtId="0" fontId="8" fillId="6" borderId="4" xfId="0" applyFont="1" applyFill="1" applyBorder="1" applyAlignment="1">
      <alignment horizontal="left"/>
    </xf>
    <xf numFmtId="0" fontId="8" fillId="6" borderId="5" xfId="0" applyFont="1" applyFill="1" applyBorder="1" applyAlignment="1">
      <alignment horizontal="left"/>
    </xf>
    <xf numFmtId="0" fontId="8" fillId="23" borderId="63" xfId="0" applyFont="1" applyFill="1" applyBorder="1" applyAlignment="1">
      <alignment horizontal="left"/>
    </xf>
    <xf numFmtId="0" fontId="8" fillId="6" borderId="67" xfId="0" applyFont="1" applyFill="1" applyBorder="1"/>
    <xf numFmtId="0" fontId="8" fillId="6" borderId="68" xfId="0" applyFont="1" applyFill="1" applyBorder="1" applyAlignment="1">
      <alignment horizontal="left"/>
    </xf>
    <xf numFmtId="0" fontId="8" fillId="6" borderId="66" xfId="0" applyFont="1" applyFill="1" applyBorder="1"/>
    <xf numFmtId="0" fontId="8" fillId="6" borderId="66" xfId="0" applyFont="1" applyFill="1" applyBorder="1" applyAlignment="1">
      <alignment horizontal="left"/>
    </xf>
    <xf numFmtId="0" fontId="17" fillId="6" borderId="56" xfId="0" applyFont="1" applyFill="1" applyBorder="1" applyAlignment="1" applyProtection="1">
      <alignment horizontal="right"/>
    </xf>
    <xf numFmtId="0" fontId="17" fillId="6" borderId="57" xfId="0" applyFont="1" applyFill="1" applyBorder="1" applyAlignment="1" applyProtection="1">
      <alignment horizontal="right"/>
    </xf>
    <xf numFmtId="0" fontId="19" fillId="6" borderId="57" xfId="4" applyFont="1" applyFill="1" applyBorder="1" applyAlignment="1" applyProtection="1">
      <alignment horizontal="center" vertical="center"/>
    </xf>
    <xf numFmtId="0" fontId="21" fillId="6" borderId="57" xfId="5" applyFont="1" applyFill="1" applyBorder="1" applyAlignment="1" applyProtection="1">
      <alignment horizontal="right" vertical="center"/>
    </xf>
    <xf numFmtId="0" fontId="19" fillId="6" borderId="57" xfId="4" applyFont="1" applyFill="1" applyBorder="1" applyAlignment="1" applyProtection="1">
      <alignment horizontal="right" vertical="center"/>
    </xf>
    <xf numFmtId="0" fontId="17" fillId="6" borderId="30" xfId="0" applyFont="1" applyFill="1" applyBorder="1" applyAlignment="1" applyProtection="1">
      <alignment horizontal="right"/>
    </xf>
    <xf numFmtId="0" fontId="17" fillId="5" borderId="0" xfId="0" applyFont="1" applyFill="1" applyAlignment="1" applyProtection="1">
      <alignment horizontal="right"/>
    </xf>
    <xf numFmtId="0" fontId="17" fillId="6" borderId="69" xfId="0" applyFont="1" applyFill="1" applyBorder="1" applyAlignment="1" applyProtection="1">
      <alignment horizontal="right"/>
    </xf>
    <xf numFmtId="0" fontId="17" fillId="6" borderId="0" xfId="0" applyFont="1" applyFill="1" applyBorder="1" applyAlignment="1" applyProtection="1">
      <alignment horizontal="right"/>
    </xf>
    <xf numFmtId="0" fontId="19" fillId="6" borderId="0" xfId="4" applyFont="1" applyFill="1" applyBorder="1" applyAlignment="1" applyProtection="1">
      <alignment horizontal="center" vertical="center"/>
    </xf>
    <xf numFmtId="0" fontId="21" fillId="6" borderId="0" xfId="5" applyFont="1" applyFill="1" applyBorder="1" applyAlignment="1" applyProtection="1">
      <alignment horizontal="right" vertical="center"/>
    </xf>
    <xf numFmtId="0" fontId="19" fillId="6" borderId="0" xfId="4" applyFont="1" applyFill="1" applyBorder="1" applyAlignment="1" applyProtection="1">
      <alignment horizontal="right" vertical="center"/>
    </xf>
    <xf numFmtId="0" fontId="17" fillId="6" borderId="58" xfId="0" applyFont="1" applyFill="1" applyBorder="1" applyAlignment="1" applyProtection="1">
      <alignment horizontal="right"/>
    </xf>
    <xf numFmtId="0" fontId="17" fillId="0" borderId="69" xfId="0" applyFont="1" applyBorder="1" applyAlignment="1" applyProtection="1">
      <alignment horizontal="right"/>
    </xf>
    <xf numFmtId="0" fontId="17" fillId="0" borderId="0" xfId="0" applyFont="1" applyBorder="1" applyAlignment="1" applyProtection="1">
      <alignment horizontal="right"/>
    </xf>
    <xf numFmtId="0" fontId="19" fillId="0" borderId="0" xfId="4" applyFont="1" applyBorder="1" applyAlignment="1" applyProtection="1">
      <alignment horizontal="center" vertical="center"/>
    </xf>
    <xf numFmtId="0" fontId="21" fillId="0" borderId="0" xfId="5" applyFont="1" applyBorder="1" applyAlignment="1" applyProtection="1">
      <alignment horizontal="right" vertical="center"/>
    </xf>
    <xf numFmtId="0" fontId="19" fillId="0" borderId="0" xfId="4" applyFont="1" applyBorder="1" applyAlignment="1" applyProtection="1">
      <alignment horizontal="right" vertical="center"/>
    </xf>
    <xf numFmtId="0" fontId="17" fillId="0" borderId="58" xfId="0" applyFont="1" applyBorder="1" applyAlignment="1" applyProtection="1">
      <alignment horizontal="right"/>
    </xf>
    <xf numFmtId="0" fontId="22" fillId="8" borderId="9" xfId="0" applyFont="1" applyFill="1" applyBorder="1" applyAlignment="1" applyProtection="1">
      <alignment horizontal="center" vertical="center" wrapText="1"/>
    </xf>
    <xf numFmtId="0" fontId="17" fillId="0" borderId="69" xfId="0" applyFont="1" applyBorder="1" applyProtection="1"/>
    <xf numFmtId="0" fontId="25" fillId="0" borderId="9" xfId="0" applyFont="1" applyBorder="1" applyAlignment="1" applyProtection="1">
      <alignment horizontal="center" vertical="center" wrapText="1"/>
      <protection locked="0" hidden="1"/>
    </xf>
    <xf numFmtId="166" fontId="25" fillId="0" borderId="70" xfId="5" applyNumberFormat="1" applyFont="1" applyBorder="1" applyAlignment="1" applyProtection="1">
      <alignment horizontal="left" vertical="top" wrapText="1"/>
      <protection locked="0" hidden="1"/>
    </xf>
    <xf numFmtId="0" fontId="17" fillId="0" borderId="0" xfId="0" applyFont="1" applyBorder="1" applyProtection="1"/>
    <xf numFmtId="0" fontId="17" fillId="0" borderId="58" xfId="0" applyFont="1" applyBorder="1" applyProtection="1"/>
    <xf numFmtId="0" fontId="17" fillId="5" borderId="0" xfId="0" applyFont="1" applyFill="1" applyProtection="1"/>
    <xf numFmtId="0" fontId="17" fillId="5" borderId="0" xfId="0" applyFont="1" applyFill="1" applyAlignment="1" applyProtection="1">
      <alignment readingOrder="2"/>
    </xf>
    <xf numFmtId="0" fontId="25" fillId="0" borderId="70" xfId="0" applyFont="1" applyBorder="1" applyAlignment="1" applyProtection="1">
      <alignment horizontal="center" vertical="center" wrapText="1"/>
      <protection locked="0" hidden="1"/>
    </xf>
    <xf numFmtId="0" fontId="25" fillId="6" borderId="70" xfId="0" applyFont="1" applyFill="1" applyBorder="1" applyAlignment="1" applyProtection="1">
      <alignment horizontal="right" vertical="top" wrapText="1" readingOrder="2"/>
    </xf>
    <xf numFmtId="0" fontId="17" fillId="6" borderId="69" xfId="0" applyFont="1" applyFill="1" applyBorder="1" applyProtection="1"/>
    <xf numFmtId="0" fontId="17" fillId="6" borderId="0" xfId="0" applyFont="1" applyFill="1" applyBorder="1" applyProtection="1"/>
    <xf numFmtId="0" fontId="17" fillId="6" borderId="58" xfId="0" applyFont="1" applyFill="1" applyBorder="1" applyProtection="1"/>
    <xf numFmtId="0" fontId="26" fillId="5" borderId="19" xfId="6" applyFont="1" applyFill="1" applyBorder="1" applyAlignment="1" applyProtection="1">
      <protection hidden="1"/>
    </xf>
    <xf numFmtId="0" fontId="26" fillId="5" borderId="20" xfId="6" applyFont="1" applyFill="1" applyBorder="1" applyAlignment="1" applyProtection="1">
      <protection hidden="1"/>
    </xf>
    <xf numFmtId="0" fontId="17" fillId="6" borderId="19" xfId="0" applyFont="1" applyFill="1" applyBorder="1" applyProtection="1"/>
    <xf numFmtId="0" fontId="17" fillId="6" borderId="18" xfId="0" applyFont="1" applyFill="1" applyBorder="1" applyProtection="1"/>
    <xf numFmtId="0" fontId="17" fillId="5" borderId="19" xfId="0" applyFont="1" applyFill="1" applyBorder="1" applyProtection="1"/>
    <xf numFmtId="0" fontId="17" fillId="5" borderId="18" xfId="0" applyFont="1" applyFill="1" applyBorder="1" applyProtection="1"/>
    <xf numFmtId="0" fontId="22" fillId="8" borderId="9" xfId="0" applyFont="1" applyFill="1" applyBorder="1" applyAlignment="1" applyProtection="1">
      <alignment horizontal="center" vertical="center" wrapText="1"/>
    </xf>
    <xf numFmtId="1" fontId="25" fillId="18" borderId="9" xfId="0" applyNumberFormat="1" applyFont="1" applyFill="1" applyBorder="1" applyAlignment="1" applyProtection="1">
      <alignment horizontal="center" vertical="center" wrapText="1" readingOrder="2"/>
    </xf>
    <xf numFmtId="0" fontId="25" fillId="18" borderId="9" xfId="0" quotePrefix="1" applyNumberFormat="1" applyFont="1" applyFill="1" applyBorder="1" applyAlignment="1" applyProtection="1">
      <alignment horizontal="center" vertical="center" wrapText="1" readingOrder="1"/>
    </xf>
    <xf numFmtId="0" fontId="17" fillId="6" borderId="0" xfId="0" applyFont="1" applyFill="1" applyBorder="1" applyAlignment="1" applyProtection="1">
      <alignment horizontal="center" vertical="center"/>
    </xf>
    <xf numFmtId="0" fontId="26" fillId="5" borderId="19" xfId="6" applyFont="1" applyFill="1" applyBorder="1" applyAlignment="1" applyProtection="1">
      <alignment vertical="center"/>
      <protection hidden="1"/>
    </xf>
    <xf numFmtId="0" fontId="17" fillId="5" borderId="0" xfId="0" applyFont="1" applyFill="1" applyAlignment="1" applyProtection="1">
      <alignment horizontal="center" vertical="center"/>
    </xf>
    <xf numFmtId="0" fontId="25" fillId="18" borderId="9" xfId="0" applyNumberFormat="1" applyFont="1" applyFill="1" applyBorder="1" applyAlignment="1" applyProtection="1">
      <alignment horizontal="center" vertical="center" wrapText="1" readingOrder="2"/>
      <protection hidden="1"/>
    </xf>
    <xf numFmtId="0" fontId="22" fillId="8" borderId="9" xfId="0" applyFont="1" applyFill="1" applyBorder="1" applyAlignment="1" applyProtection="1">
      <alignment horizontal="center" vertical="center" wrapText="1"/>
    </xf>
    <xf numFmtId="0" fontId="26" fillId="5" borderId="19" xfId="6" applyFont="1" applyFill="1" applyBorder="1" applyAlignment="1" applyProtection="1">
      <alignment horizontal="right"/>
      <protection hidden="1"/>
    </xf>
    <xf numFmtId="0" fontId="8" fillId="6" borderId="0" xfId="0" applyFont="1" applyFill="1" applyBorder="1" applyAlignment="1">
      <alignment horizontal="center"/>
    </xf>
    <xf numFmtId="0" fontId="8" fillId="23" borderId="64" xfId="0" applyFont="1" applyFill="1" applyBorder="1" applyAlignment="1">
      <alignment horizontal="left"/>
    </xf>
    <xf numFmtId="0" fontId="22" fillId="8" borderId="9" xfId="0" applyFont="1" applyFill="1" applyBorder="1" applyAlignment="1" applyProtection="1">
      <alignment horizontal="center" vertical="center" wrapText="1"/>
    </xf>
    <xf numFmtId="0" fontId="8" fillId="6" borderId="0" xfId="0" applyFont="1" applyFill="1" applyBorder="1" applyAlignment="1">
      <alignment horizontal="center" vertical="center" wrapText="1"/>
    </xf>
    <xf numFmtId="0" fontId="8" fillId="6" borderId="59" xfId="0" applyFont="1" applyFill="1" applyBorder="1" applyAlignment="1">
      <alignment horizontal="center" vertical="center" wrapText="1"/>
    </xf>
    <xf numFmtId="0" fontId="10" fillId="6" borderId="0" xfId="0" applyFont="1" applyFill="1" applyBorder="1" applyAlignment="1">
      <alignment vertical="top"/>
    </xf>
    <xf numFmtId="0" fontId="10" fillId="6" borderId="58" xfId="0" applyFont="1" applyFill="1" applyBorder="1" applyAlignment="1">
      <alignment vertical="top"/>
    </xf>
    <xf numFmtId="0" fontId="7" fillId="6" borderId="0" xfId="0" applyFont="1" applyFill="1" applyBorder="1" applyAlignment="1">
      <alignment vertical="top" wrapText="1"/>
    </xf>
    <xf numFmtId="0" fontId="7" fillId="6" borderId="58" xfId="0" applyFont="1" applyFill="1" applyBorder="1" applyAlignment="1">
      <alignment vertical="top" wrapText="1"/>
    </xf>
    <xf numFmtId="0" fontId="10" fillId="6" borderId="59" xfId="0" applyFont="1" applyFill="1" applyBorder="1" applyAlignment="1">
      <alignment vertical="top"/>
    </xf>
    <xf numFmtId="0" fontId="10" fillId="6" borderId="60" xfId="0" applyFont="1" applyFill="1" applyBorder="1" applyAlignment="1">
      <alignment vertical="top"/>
    </xf>
    <xf numFmtId="0" fontId="8" fillId="6" borderId="0" xfId="0" applyFont="1" applyFill="1" applyBorder="1" applyAlignment="1">
      <alignment horizontal="center"/>
    </xf>
    <xf numFmtId="0" fontId="8" fillId="23" borderId="64" xfId="0" applyFont="1" applyFill="1" applyBorder="1" applyAlignment="1">
      <alignment horizontal="left"/>
    </xf>
    <xf numFmtId="0" fontId="22" fillId="8" borderId="9" xfId="0" applyFont="1" applyFill="1" applyBorder="1" applyAlignment="1" applyProtection="1">
      <alignment horizontal="center" vertical="center" wrapText="1"/>
    </xf>
    <xf numFmtId="0" fontId="10" fillId="6" borderId="0" xfId="0" applyFont="1" applyFill="1" applyBorder="1" applyAlignment="1">
      <alignment vertical="top"/>
    </xf>
    <xf numFmtId="0" fontId="10" fillId="6" borderId="58" xfId="0" applyFont="1" applyFill="1" applyBorder="1" applyAlignment="1">
      <alignment vertical="top"/>
    </xf>
    <xf numFmtId="0" fontId="8" fillId="6" borderId="0" xfId="0" applyFont="1" applyFill="1" applyBorder="1" applyAlignment="1">
      <alignment horizontal="center" vertical="center" wrapText="1"/>
    </xf>
    <xf numFmtId="0" fontId="8" fillId="6" borderId="59" xfId="0" applyFont="1" applyFill="1" applyBorder="1" applyAlignment="1">
      <alignment horizontal="center" vertical="center" wrapText="1"/>
    </xf>
    <xf numFmtId="0" fontId="7" fillId="6" borderId="0" xfId="0" applyFont="1" applyFill="1" applyBorder="1" applyAlignment="1">
      <alignment vertical="top" wrapText="1"/>
    </xf>
    <xf numFmtId="0" fontId="7" fillId="6" borderId="58" xfId="0" applyFont="1" applyFill="1" applyBorder="1" applyAlignment="1">
      <alignment vertical="top" wrapText="1"/>
    </xf>
    <xf numFmtId="0" fontId="10" fillId="6" borderId="59" xfId="0" applyFont="1" applyFill="1" applyBorder="1" applyAlignment="1">
      <alignment vertical="top"/>
    </xf>
    <xf numFmtId="0" fontId="10" fillId="6" borderId="60" xfId="0" applyFont="1" applyFill="1" applyBorder="1" applyAlignment="1">
      <alignment vertical="top"/>
    </xf>
    <xf numFmtId="0" fontId="25" fillId="6" borderId="70" xfId="0" applyFont="1" applyFill="1" applyBorder="1" applyAlignment="1" applyProtection="1">
      <alignment horizontal="right" wrapText="1" readingOrder="2"/>
    </xf>
    <xf numFmtId="0" fontId="8" fillId="6" borderId="0" xfId="0" applyFont="1" applyFill="1" applyBorder="1" applyAlignment="1" applyProtection="1">
      <alignment horizontal="right"/>
      <protection locked="0"/>
    </xf>
    <xf numFmtId="0" fontId="25" fillId="0" borderId="70" xfId="5" applyNumberFormat="1" applyFont="1" applyBorder="1" applyAlignment="1" applyProtection="1">
      <alignment horizontal="left" vertical="top" wrapText="1"/>
      <protection locked="0" hidden="1"/>
    </xf>
    <xf numFmtId="0" fontId="25" fillId="0" borderId="70" xfId="5" applyNumberFormat="1" applyFont="1" applyBorder="1" applyAlignment="1" applyProtection="1">
      <alignment horizontal="left" vertical="top" wrapText="1"/>
      <protection locked="0"/>
    </xf>
    <xf numFmtId="0" fontId="8" fillId="6" borderId="9" xfId="0" applyFont="1" applyFill="1" applyBorder="1" applyProtection="1">
      <protection locked="0"/>
    </xf>
    <xf numFmtId="0" fontId="8" fillId="6" borderId="9" xfId="0" applyFont="1" applyFill="1" applyBorder="1" applyAlignment="1" applyProtection="1">
      <alignment horizontal="right" wrapText="1"/>
      <protection locked="0"/>
    </xf>
    <xf numFmtId="0" fontId="8" fillId="6" borderId="9" xfId="0" applyFont="1" applyFill="1" applyBorder="1" applyAlignment="1" applyProtection="1">
      <alignment vertical="center"/>
      <protection locked="0"/>
    </xf>
    <xf numFmtId="0" fontId="8" fillId="0" borderId="9" xfId="0" applyFont="1" applyFill="1" applyBorder="1" applyAlignment="1" applyProtection="1">
      <alignment horizontal="right" wrapText="1"/>
      <protection locked="0"/>
    </xf>
    <xf numFmtId="0" fontId="8" fillId="19" borderId="9" xfId="0" applyFont="1" applyFill="1" applyBorder="1" applyAlignment="1" applyProtection="1">
      <alignment horizontal="center" vertical="center"/>
      <protection locked="0"/>
    </xf>
    <xf numFmtId="0" fontId="8" fillId="6" borderId="9" xfId="0" applyFont="1" applyFill="1" applyBorder="1" applyAlignment="1" applyProtection="1">
      <alignment horizontal="center"/>
      <protection locked="0"/>
    </xf>
    <xf numFmtId="0" fontId="7" fillId="6" borderId="9" xfId="0" applyFont="1" applyFill="1" applyBorder="1" applyAlignment="1" applyProtection="1">
      <alignment horizontal="center" vertical="top" wrapText="1"/>
      <protection hidden="1"/>
    </xf>
    <xf numFmtId="164" fontId="0" fillId="6" borderId="13" xfId="0" applyNumberFormat="1" applyFill="1" applyBorder="1" applyAlignment="1" applyProtection="1">
      <protection locked="0"/>
    </xf>
    <xf numFmtId="0" fontId="0" fillId="6" borderId="9" xfId="0" applyFill="1" applyBorder="1" applyAlignment="1" applyProtection="1">
      <protection locked="0"/>
    </xf>
    <xf numFmtId="164" fontId="0" fillId="6" borderId="15" xfId="0" applyNumberFormat="1" applyFill="1" applyBorder="1" applyAlignment="1" applyProtection="1">
      <protection locked="0"/>
    </xf>
    <xf numFmtId="0" fontId="0" fillId="6" borderId="16" xfId="0" applyFill="1" applyBorder="1" applyAlignment="1" applyProtection="1">
      <protection locked="0"/>
    </xf>
    <xf numFmtId="0" fontId="7" fillId="6" borderId="9" xfId="0" applyFont="1" applyFill="1" applyBorder="1" applyAlignment="1" applyProtection="1">
      <alignment horizontal="center" vertical="center" wrapText="1"/>
      <protection hidden="1"/>
    </xf>
    <xf numFmtId="0" fontId="8" fillId="6" borderId="0" xfId="0" applyFont="1" applyFill="1" applyBorder="1" applyAlignment="1">
      <alignment horizontal="center"/>
    </xf>
    <xf numFmtId="0" fontId="16" fillId="6" borderId="0" xfId="0" applyFont="1" applyFill="1" applyBorder="1" applyAlignment="1">
      <alignment horizontal="center" wrapText="1"/>
    </xf>
    <xf numFmtId="0" fontId="15" fillId="6" borderId="13" xfId="3" applyFont="1" applyFill="1" applyBorder="1" applyAlignment="1">
      <alignment horizontal="right" vertical="center" wrapText="1"/>
    </xf>
    <xf numFmtId="0" fontId="15" fillId="6" borderId="9" xfId="3" applyFont="1" applyFill="1" applyBorder="1" applyAlignment="1">
      <alignment horizontal="right" vertical="center"/>
    </xf>
    <xf numFmtId="0" fontId="15" fillId="6" borderId="14" xfId="3" applyFont="1" applyFill="1" applyBorder="1" applyAlignment="1">
      <alignment horizontal="right" vertical="center"/>
    </xf>
    <xf numFmtId="0" fontId="8" fillId="23" borderId="64" xfId="0" applyFont="1" applyFill="1" applyBorder="1" applyAlignment="1">
      <alignment horizontal="left"/>
    </xf>
    <xf numFmtId="0" fontId="8" fillId="5" borderId="11" xfId="0" applyFont="1" applyFill="1" applyBorder="1" applyAlignment="1">
      <alignment horizontal="center" vertical="center" wrapText="1"/>
    </xf>
    <xf numFmtId="0" fontId="8" fillId="5" borderId="11" xfId="0" applyFont="1" applyFill="1" applyBorder="1" applyAlignment="1">
      <alignment horizontal="center" vertical="center"/>
    </xf>
    <xf numFmtId="0" fontId="8" fillId="20" borderId="11" xfId="0" applyFont="1" applyFill="1" applyBorder="1" applyAlignment="1">
      <alignment horizontal="center" vertical="center" wrapText="1"/>
    </xf>
    <xf numFmtId="0" fontId="8" fillId="20" borderId="11" xfId="0" applyFont="1" applyFill="1" applyBorder="1" applyAlignment="1">
      <alignment horizontal="center" vertical="center"/>
    </xf>
    <xf numFmtId="0" fontId="8" fillId="20" borderId="12" xfId="0" applyFont="1" applyFill="1" applyBorder="1" applyAlignment="1">
      <alignment horizontal="center" vertical="center"/>
    </xf>
    <xf numFmtId="0" fontId="0" fillId="6" borderId="9" xfId="0" applyFill="1" applyBorder="1" applyAlignment="1" applyProtection="1">
      <alignment horizontal="left"/>
      <protection locked="0"/>
    </xf>
    <xf numFmtId="165" fontId="0" fillId="6" borderId="9" xfId="0" applyNumberFormat="1" applyFill="1" applyBorder="1" applyAlignment="1" applyProtection="1">
      <alignment horizontal="left"/>
      <protection locked="0"/>
    </xf>
    <xf numFmtId="0" fontId="0" fillId="6" borderId="14" xfId="0" applyFill="1" applyBorder="1" applyAlignment="1" applyProtection="1">
      <alignment horizontal="left"/>
      <protection locked="0"/>
    </xf>
    <xf numFmtId="0" fontId="0" fillId="6" borderId="16" xfId="0" applyFill="1" applyBorder="1" applyAlignment="1" applyProtection="1">
      <alignment horizontal="left"/>
      <protection locked="0"/>
    </xf>
    <xf numFmtId="0" fontId="0" fillId="6" borderId="17" xfId="0" applyFill="1" applyBorder="1" applyAlignment="1" applyProtection="1">
      <alignment horizontal="left"/>
      <protection locked="0"/>
    </xf>
    <xf numFmtId="165" fontId="0" fillId="6" borderId="16" xfId="0" applyNumberFormat="1" applyFill="1" applyBorder="1" applyAlignment="1" applyProtection="1">
      <alignment horizontal="left"/>
      <protection locked="0"/>
    </xf>
    <xf numFmtId="0" fontId="8" fillId="6" borderId="28" xfId="0" applyFont="1" applyFill="1" applyBorder="1" applyAlignment="1">
      <alignment horizontal="right" vertical="center" wrapText="1"/>
    </xf>
    <xf numFmtId="0" fontId="8" fillId="6" borderId="29" xfId="0" applyFont="1" applyFill="1" applyBorder="1" applyAlignment="1">
      <alignment horizontal="right" vertical="center" wrapText="1"/>
    </xf>
    <xf numFmtId="0" fontId="8" fillId="6" borderId="28" xfId="0" applyFont="1" applyFill="1" applyBorder="1" applyAlignment="1">
      <alignment horizontal="right" wrapText="1"/>
    </xf>
    <xf numFmtId="0" fontId="8" fillId="6" borderId="29" xfId="0" applyFont="1" applyFill="1" applyBorder="1" applyAlignment="1">
      <alignment horizontal="right" wrapText="1"/>
    </xf>
    <xf numFmtId="0" fontId="8" fillId="6" borderId="28" xfId="0" applyFont="1" applyFill="1" applyBorder="1" applyAlignment="1">
      <alignment horizontal="right" vertical="top" wrapText="1"/>
    </xf>
    <xf numFmtId="0" fontId="8" fillId="6" borderId="29" xfId="0" applyFont="1" applyFill="1" applyBorder="1" applyAlignment="1">
      <alignment horizontal="right" vertical="top" wrapText="1"/>
    </xf>
    <xf numFmtId="0" fontId="4" fillId="21" borderId="49" xfId="0" applyFont="1" applyFill="1" applyBorder="1" applyAlignment="1">
      <alignment horizontal="center" vertical="center" wrapText="1"/>
    </xf>
    <xf numFmtId="0" fontId="4" fillId="21" borderId="50" xfId="0" applyFont="1" applyFill="1" applyBorder="1" applyAlignment="1">
      <alignment horizontal="center" vertical="center" wrapText="1"/>
    </xf>
    <xf numFmtId="0" fontId="4" fillId="21" borderId="53" xfId="0" applyFont="1" applyFill="1" applyBorder="1" applyAlignment="1">
      <alignment horizontal="center" vertical="center" wrapText="1"/>
    </xf>
    <xf numFmtId="0" fontId="7" fillId="0" borderId="40" xfId="0" applyFont="1" applyFill="1" applyBorder="1" applyAlignment="1">
      <alignment horizontal="right" vertical="top" wrapText="1"/>
    </xf>
    <xf numFmtId="0" fontId="7" fillId="0" borderId="33" xfId="0" applyFont="1" applyFill="1" applyBorder="1" applyAlignment="1">
      <alignment horizontal="right" vertical="top" wrapText="1"/>
    </xf>
    <xf numFmtId="0" fontId="7" fillId="0" borderId="41" xfId="0" applyFont="1" applyFill="1" applyBorder="1" applyAlignment="1">
      <alignment horizontal="right" vertical="top" wrapText="1"/>
    </xf>
    <xf numFmtId="0" fontId="7" fillId="0" borderId="39" xfId="0" applyFont="1" applyFill="1" applyBorder="1" applyAlignment="1">
      <alignment horizontal="right" vertical="top" wrapText="1"/>
    </xf>
    <xf numFmtId="0" fontId="7" fillId="0" borderId="0" xfId="0" applyFont="1" applyFill="1" applyBorder="1" applyAlignment="1">
      <alignment horizontal="right" vertical="top" wrapText="1"/>
    </xf>
    <xf numFmtId="0" fontId="7" fillId="0" borderId="36" xfId="0" applyFont="1" applyFill="1" applyBorder="1" applyAlignment="1">
      <alignment horizontal="right" vertical="top" wrapText="1"/>
    </xf>
    <xf numFmtId="0" fontId="7" fillId="0" borderId="42" xfId="0" applyFont="1" applyFill="1" applyBorder="1" applyAlignment="1">
      <alignment horizontal="right" vertical="top" wrapText="1"/>
    </xf>
    <xf numFmtId="0" fontId="7" fillId="0" borderId="32" xfId="0" applyFont="1" applyFill="1" applyBorder="1" applyAlignment="1">
      <alignment horizontal="right" vertical="top" wrapText="1"/>
    </xf>
    <xf numFmtId="0" fontId="7" fillId="0" borderId="37" xfId="0" applyFont="1" applyFill="1" applyBorder="1" applyAlignment="1">
      <alignment horizontal="right" vertical="top" wrapText="1"/>
    </xf>
    <xf numFmtId="0" fontId="8" fillId="6" borderId="21" xfId="0" applyFont="1" applyFill="1" applyBorder="1" applyAlignment="1">
      <alignment horizontal="center" vertical="top" wrapText="1"/>
    </xf>
    <xf numFmtId="0" fontId="8" fillId="6" borderId="22" xfId="0" applyFont="1" applyFill="1" applyBorder="1" applyAlignment="1">
      <alignment horizontal="center" vertical="top" wrapText="1"/>
    </xf>
    <xf numFmtId="0" fontId="8" fillId="6" borderId="23" xfId="0" applyFont="1" applyFill="1" applyBorder="1" applyAlignment="1">
      <alignment horizontal="center" vertical="top" wrapText="1"/>
    </xf>
    <xf numFmtId="0" fontId="8" fillId="6" borderId="24" xfId="0" applyFont="1" applyFill="1" applyBorder="1" applyAlignment="1">
      <alignment horizontal="center" vertical="top" wrapText="1"/>
    </xf>
    <xf numFmtId="0" fontId="8" fillId="6" borderId="25" xfId="0" applyFont="1" applyFill="1" applyBorder="1" applyAlignment="1">
      <alignment horizontal="center" vertical="top" wrapText="1"/>
    </xf>
    <xf numFmtId="0" fontId="8" fillId="6" borderId="26" xfId="0" applyFont="1" applyFill="1" applyBorder="1" applyAlignment="1">
      <alignment horizontal="center" vertical="top" wrapText="1"/>
    </xf>
    <xf numFmtId="0" fontId="8" fillId="6" borderId="27" xfId="0" applyFont="1" applyFill="1" applyBorder="1" applyAlignment="1">
      <alignment horizontal="right" vertical="center" wrapText="1"/>
    </xf>
    <xf numFmtId="0" fontId="8" fillId="6" borderId="28" xfId="0" applyFont="1" applyFill="1" applyBorder="1" applyAlignment="1">
      <alignment horizontal="right" vertical="center"/>
    </xf>
    <xf numFmtId="0" fontId="8" fillId="6" borderId="29" xfId="0" applyFont="1" applyFill="1" applyBorder="1" applyAlignment="1">
      <alignment horizontal="right" vertical="center"/>
    </xf>
    <xf numFmtId="0" fontId="8" fillId="0" borderId="27" xfId="0" applyFont="1" applyBorder="1" applyAlignment="1">
      <alignment horizontal="right" vertical="center" wrapText="1"/>
    </xf>
    <xf numFmtId="0" fontId="8" fillId="0" borderId="28" xfId="0" applyFont="1" applyBorder="1" applyAlignment="1">
      <alignment horizontal="right" vertical="center"/>
    </xf>
    <xf numFmtId="0" fontId="8" fillId="0" borderId="29" xfId="0" applyFont="1" applyBorder="1" applyAlignment="1">
      <alignment horizontal="right" vertical="center"/>
    </xf>
    <xf numFmtId="0" fontId="8" fillId="6" borderId="38" xfId="0" applyFont="1" applyFill="1" applyBorder="1" applyAlignment="1">
      <alignment horizontal="right" vertical="center" wrapText="1"/>
    </xf>
    <xf numFmtId="0" fontId="8" fillId="6" borderId="33" xfId="0" applyFont="1" applyFill="1" applyBorder="1" applyAlignment="1">
      <alignment horizontal="right" vertical="center" wrapText="1"/>
    </xf>
    <xf numFmtId="0" fontId="8" fillId="6" borderId="41" xfId="0" applyFont="1" applyFill="1" applyBorder="1" applyAlignment="1">
      <alignment horizontal="right" vertical="center" wrapText="1"/>
    </xf>
    <xf numFmtId="0" fontId="9" fillId="16" borderId="19" xfId="0" applyFont="1" applyFill="1" applyBorder="1" applyAlignment="1">
      <alignment horizontal="left" vertical="center"/>
    </xf>
    <xf numFmtId="0" fontId="9" fillId="16" borderId="47" xfId="0" applyFont="1" applyFill="1" applyBorder="1" applyAlignment="1">
      <alignment horizontal="left" vertical="center"/>
    </xf>
    <xf numFmtId="0" fontId="9" fillId="11" borderId="18" xfId="0" applyFont="1" applyFill="1" applyBorder="1" applyAlignment="1">
      <alignment horizontal="left" vertical="center"/>
    </xf>
    <xf numFmtId="0" fontId="9" fillId="11" borderId="19" xfId="0" applyFont="1" applyFill="1" applyBorder="1" applyAlignment="1">
      <alignment horizontal="left" vertical="center"/>
    </xf>
    <xf numFmtId="0" fontId="9" fillId="11" borderId="47" xfId="0" applyFont="1" applyFill="1" applyBorder="1" applyAlignment="1">
      <alignment horizontal="left" vertical="center"/>
    </xf>
    <xf numFmtId="0" fontId="9" fillId="15" borderId="19" xfId="0" applyFont="1" applyFill="1" applyBorder="1" applyAlignment="1">
      <alignment horizontal="left" vertical="center"/>
    </xf>
    <xf numFmtId="0" fontId="9" fillId="16" borderId="45" xfId="0" applyFont="1" applyFill="1" applyBorder="1" applyAlignment="1">
      <alignment horizontal="left" vertical="center"/>
    </xf>
    <xf numFmtId="0" fontId="9" fillId="16" borderId="34" xfId="0" applyFont="1" applyFill="1" applyBorder="1" applyAlignment="1">
      <alignment horizontal="left" vertical="center"/>
    </xf>
    <xf numFmtId="0" fontId="9" fillId="16" borderId="35" xfId="0" applyFont="1" applyFill="1" applyBorder="1" applyAlignment="1">
      <alignment horizontal="left" vertical="center"/>
    </xf>
    <xf numFmtId="0" fontId="8" fillId="6" borderId="22"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8" fillId="5" borderId="18" xfId="0" applyFont="1" applyFill="1" applyBorder="1" applyAlignment="1">
      <alignment horizontal="right" vertical="center" wrapText="1" readingOrder="2"/>
    </xf>
    <xf numFmtId="0" fontId="8" fillId="5" borderId="19" xfId="0" applyFont="1" applyFill="1" applyBorder="1" applyAlignment="1">
      <alignment horizontal="right" vertical="center" wrapText="1" readingOrder="2"/>
    </xf>
    <xf numFmtId="0" fontId="8" fillId="5" borderId="20" xfId="0" applyFont="1" applyFill="1" applyBorder="1" applyAlignment="1">
      <alignment horizontal="right" vertical="center" wrapText="1" readingOrder="2"/>
    </xf>
    <xf numFmtId="0" fontId="8" fillId="5" borderId="18" xfId="0" applyFont="1" applyFill="1" applyBorder="1" applyAlignment="1">
      <alignment horizontal="right" vertical="center" wrapText="1"/>
    </xf>
    <xf numFmtId="0" fontId="8" fillId="5" borderId="19" xfId="0" applyFont="1" applyFill="1" applyBorder="1" applyAlignment="1">
      <alignment horizontal="right" vertical="center" wrapText="1"/>
    </xf>
    <xf numFmtId="0" fontId="8" fillId="5" borderId="20" xfId="0" applyFont="1" applyFill="1" applyBorder="1" applyAlignment="1">
      <alignment horizontal="right" vertical="center" wrapText="1"/>
    </xf>
    <xf numFmtId="0" fontId="8" fillId="20" borderId="18" xfId="0" applyFont="1" applyFill="1" applyBorder="1" applyAlignment="1">
      <alignment horizontal="right" vertical="center" wrapText="1"/>
    </xf>
    <xf numFmtId="0" fontId="8" fillId="20" borderId="19" xfId="0" applyFont="1" applyFill="1" applyBorder="1" applyAlignment="1">
      <alignment horizontal="right" vertical="center" wrapText="1"/>
    </xf>
    <xf numFmtId="0" fontId="8" fillId="20" borderId="20" xfId="0" applyFont="1" applyFill="1" applyBorder="1" applyAlignment="1">
      <alignment horizontal="right"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24" fillId="16" borderId="9" xfId="0" applyFont="1" applyFill="1" applyBorder="1" applyAlignment="1" applyProtection="1">
      <alignment horizontal="center" vertical="center" wrapText="1" readingOrder="1"/>
    </xf>
    <xf numFmtId="16" fontId="24" fillId="16" borderId="9" xfId="0" quotePrefix="1" applyNumberFormat="1" applyFont="1" applyFill="1" applyBorder="1" applyAlignment="1" applyProtection="1">
      <alignment horizontal="center" vertical="center" wrapText="1" readingOrder="1"/>
    </xf>
    <xf numFmtId="49" fontId="24" fillId="11" borderId="56" xfId="0" applyNumberFormat="1" applyFont="1" applyFill="1" applyBorder="1" applyAlignment="1" applyProtection="1">
      <alignment horizontal="center" vertical="center" wrapText="1" readingOrder="2"/>
    </xf>
    <xf numFmtId="49" fontId="24" fillId="11" borderId="30" xfId="0" applyNumberFormat="1" applyFont="1" applyFill="1" applyBorder="1" applyAlignment="1" applyProtection="1">
      <alignment horizontal="center" vertical="center" wrapText="1" readingOrder="2"/>
    </xf>
    <xf numFmtId="49" fontId="24" fillId="11" borderId="69" xfId="0" applyNumberFormat="1" applyFont="1" applyFill="1" applyBorder="1" applyAlignment="1" applyProtection="1">
      <alignment horizontal="center" vertical="center" wrapText="1" readingOrder="2"/>
    </xf>
    <xf numFmtId="49" fontId="24" fillId="11" borderId="58" xfId="0" applyNumberFormat="1" applyFont="1" applyFill="1" applyBorder="1" applyAlignment="1" applyProtection="1">
      <alignment horizontal="center" vertical="center" wrapText="1" readingOrder="2"/>
    </xf>
    <xf numFmtId="49" fontId="24" fillId="11" borderId="72" xfId="0" applyNumberFormat="1" applyFont="1" applyFill="1" applyBorder="1" applyAlignment="1" applyProtection="1">
      <alignment horizontal="center" vertical="center" wrapText="1" readingOrder="2"/>
    </xf>
    <xf numFmtId="49" fontId="24" fillId="11" borderId="60" xfId="0" applyNumberFormat="1" applyFont="1" applyFill="1" applyBorder="1" applyAlignment="1" applyProtection="1">
      <alignment horizontal="center" vertical="center" wrapText="1" readingOrder="2"/>
    </xf>
    <xf numFmtId="49" fontId="24" fillId="11" borderId="54" xfId="0" applyNumberFormat="1" applyFont="1" applyFill="1" applyBorder="1" applyAlignment="1" applyProtection="1">
      <alignment horizontal="center" vertical="center" wrapText="1" readingOrder="2"/>
    </xf>
    <xf numFmtId="49" fontId="24" fillId="11" borderId="71" xfId="0" applyNumberFormat="1" applyFont="1" applyFill="1" applyBorder="1" applyAlignment="1" applyProtection="1">
      <alignment horizontal="center" vertical="center" wrapText="1" readingOrder="2"/>
    </xf>
    <xf numFmtId="49" fontId="24" fillId="11" borderId="55" xfId="0" applyNumberFormat="1" applyFont="1" applyFill="1" applyBorder="1" applyAlignment="1" applyProtection="1">
      <alignment horizontal="center" vertical="center" wrapText="1" readingOrder="2"/>
    </xf>
    <xf numFmtId="49" fontId="24" fillId="24" borderId="56" xfId="0" applyNumberFormat="1" applyFont="1" applyFill="1" applyBorder="1" applyAlignment="1" applyProtection="1">
      <alignment horizontal="center" vertical="center" wrapText="1" readingOrder="2"/>
    </xf>
    <xf numFmtId="49" fontId="24" fillId="24" borderId="30" xfId="0" applyNumberFormat="1" applyFont="1" applyFill="1" applyBorder="1" applyAlignment="1" applyProtection="1">
      <alignment horizontal="center" vertical="center" wrapText="1" readingOrder="2"/>
    </xf>
    <xf numFmtId="49" fontId="24" fillId="24" borderId="69" xfId="0" applyNumberFormat="1" applyFont="1" applyFill="1" applyBorder="1" applyAlignment="1" applyProtection="1">
      <alignment horizontal="center" vertical="center" wrapText="1" readingOrder="2"/>
    </xf>
    <xf numFmtId="49" fontId="24" fillId="24" borderId="58" xfId="0" applyNumberFormat="1" applyFont="1" applyFill="1" applyBorder="1" applyAlignment="1" applyProtection="1">
      <alignment horizontal="center" vertical="center" wrapText="1" readingOrder="2"/>
    </xf>
    <xf numFmtId="49" fontId="24" fillId="24" borderId="72" xfId="0" applyNumberFormat="1" applyFont="1" applyFill="1" applyBorder="1" applyAlignment="1" applyProtection="1">
      <alignment horizontal="center" vertical="center" wrapText="1" readingOrder="2"/>
    </xf>
    <xf numFmtId="49" fontId="24" fillId="24" borderId="60" xfId="0" applyNumberFormat="1" applyFont="1" applyFill="1" applyBorder="1" applyAlignment="1" applyProtection="1">
      <alignment horizontal="center" vertical="center" wrapText="1" readingOrder="2"/>
    </xf>
    <xf numFmtId="49" fontId="24" fillId="24" borderId="9" xfId="0" applyNumberFormat="1" applyFont="1" applyFill="1" applyBorder="1" applyAlignment="1" applyProtection="1">
      <alignment horizontal="center" vertical="center" wrapText="1" readingOrder="2"/>
    </xf>
    <xf numFmtId="0" fontId="23" fillId="11" borderId="54" xfId="0" applyFont="1" applyFill="1" applyBorder="1" applyAlignment="1" applyProtection="1">
      <alignment horizontal="center" vertical="center" wrapText="1" readingOrder="2"/>
    </xf>
    <xf numFmtId="0" fontId="23" fillId="11" borderId="71" xfId="0" applyFont="1" applyFill="1" applyBorder="1" applyAlignment="1" applyProtection="1">
      <alignment horizontal="center" vertical="center" wrapText="1" readingOrder="2"/>
    </xf>
    <xf numFmtId="0" fontId="23" fillId="11" borderId="55" xfId="0" applyFont="1" applyFill="1" applyBorder="1" applyAlignment="1" applyProtection="1">
      <alignment horizontal="center" vertical="center" wrapText="1" readingOrder="2"/>
    </xf>
    <xf numFmtId="49" fontId="24" fillId="11" borderId="54" xfId="0" quotePrefix="1" applyNumberFormat="1" applyFont="1" applyFill="1" applyBorder="1" applyAlignment="1" applyProtection="1">
      <alignment horizontal="center" vertical="center" wrapText="1" readingOrder="2"/>
    </xf>
    <xf numFmtId="49" fontId="24" fillId="11" borderId="71" xfId="0" quotePrefix="1" applyNumberFormat="1" applyFont="1" applyFill="1" applyBorder="1" applyAlignment="1" applyProtection="1">
      <alignment horizontal="center" vertical="center" wrapText="1" readingOrder="2"/>
    </xf>
    <xf numFmtId="49" fontId="24" fillId="11" borderId="55" xfId="0" quotePrefix="1" applyNumberFormat="1" applyFont="1" applyFill="1" applyBorder="1" applyAlignment="1" applyProtection="1">
      <alignment horizontal="center" vertical="center" wrapText="1" readingOrder="2"/>
    </xf>
    <xf numFmtId="0" fontId="23" fillId="10" borderId="54" xfId="0" applyFont="1" applyFill="1" applyBorder="1" applyAlignment="1" applyProtection="1">
      <alignment horizontal="center" vertical="center" wrapText="1" readingOrder="2"/>
    </xf>
    <xf numFmtId="0" fontId="23" fillId="10" borderId="71" xfId="0" applyFont="1" applyFill="1" applyBorder="1" applyAlignment="1" applyProtection="1">
      <alignment horizontal="center" vertical="center" wrapText="1" readingOrder="2"/>
    </xf>
    <xf numFmtId="0" fontId="23" fillId="10" borderId="55" xfId="0" applyFont="1" applyFill="1" applyBorder="1" applyAlignment="1" applyProtection="1">
      <alignment horizontal="center" vertical="center" wrapText="1" readingOrder="2"/>
    </xf>
    <xf numFmtId="49" fontId="24" fillId="10" borderId="54" xfId="0" quotePrefix="1" applyNumberFormat="1" applyFont="1" applyFill="1" applyBorder="1" applyAlignment="1" applyProtection="1">
      <alignment horizontal="center" vertical="center" wrapText="1" readingOrder="2"/>
    </xf>
    <xf numFmtId="49" fontId="24" fillId="10" borderId="71" xfId="0" applyNumberFormat="1" applyFont="1" applyFill="1" applyBorder="1" applyAlignment="1" applyProtection="1">
      <alignment horizontal="center" vertical="center" wrapText="1" readingOrder="2"/>
    </xf>
    <xf numFmtId="49" fontId="24" fillId="10" borderId="55" xfId="0" applyNumberFormat="1" applyFont="1" applyFill="1" applyBorder="1" applyAlignment="1" applyProtection="1">
      <alignment horizontal="center" vertical="center" wrapText="1" readingOrder="2"/>
    </xf>
    <xf numFmtId="0" fontId="24" fillId="10" borderId="9" xfId="0" applyFont="1" applyFill="1" applyBorder="1" applyAlignment="1" applyProtection="1">
      <alignment horizontal="center" vertical="center" wrapText="1" readingOrder="2"/>
    </xf>
    <xf numFmtId="0" fontId="24" fillId="10" borderId="56" xfId="0" applyFont="1" applyFill="1" applyBorder="1" applyAlignment="1" applyProtection="1">
      <alignment horizontal="center" vertical="center" wrapText="1" readingOrder="1"/>
    </xf>
    <xf numFmtId="0" fontId="24" fillId="10" borderId="30" xfId="0" applyFont="1" applyFill="1" applyBorder="1" applyAlignment="1" applyProtection="1">
      <alignment horizontal="center" vertical="center" wrapText="1" readingOrder="1"/>
    </xf>
    <xf numFmtId="0" fontId="24" fillId="10" borderId="69" xfId="0" applyFont="1" applyFill="1" applyBorder="1" applyAlignment="1" applyProtection="1">
      <alignment horizontal="center" vertical="center" wrapText="1" readingOrder="1"/>
    </xf>
    <xf numFmtId="0" fontId="24" fillId="10" borderId="58" xfId="0" applyFont="1" applyFill="1" applyBorder="1" applyAlignment="1" applyProtection="1">
      <alignment horizontal="center" vertical="center" wrapText="1" readingOrder="1"/>
    </xf>
    <xf numFmtId="0" fontId="24" fillId="10" borderId="72" xfId="0" applyFont="1" applyFill="1" applyBorder="1" applyAlignment="1" applyProtection="1">
      <alignment horizontal="center" vertical="center" wrapText="1" readingOrder="1"/>
    </xf>
    <xf numFmtId="0" fontId="24" fillId="10" borderId="60" xfId="0" applyFont="1" applyFill="1" applyBorder="1" applyAlignment="1" applyProtection="1">
      <alignment horizontal="center" vertical="center" wrapText="1" readingOrder="1"/>
    </xf>
    <xf numFmtId="49" fontId="24" fillId="10" borderId="71" xfId="0" quotePrefix="1" applyNumberFormat="1" applyFont="1" applyFill="1" applyBorder="1" applyAlignment="1" applyProtection="1">
      <alignment horizontal="center" vertical="center" wrapText="1" readingOrder="2"/>
    </xf>
    <xf numFmtId="49" fontId="24" fillId="10" borderId="55" xfId="0" quotePrefix="1" applyNumberFormat="1" applyFont="1" applyFill="1" applyBorder="1" applyAlignment="1" applyProtection="1">
      <alignment horizontal="center" vertical="center" wrapText="1" readingOrder="2"/>
    </xf>
    <xf numFmtId="0" fontId="24" fillId="10" borderId="56" xfId="0" applyFont="1" applyFill="1" applyBorder="1" applyAlignment="1" applyProtection="1">
      <alignment horizontal="center" vertical="center" wrapText="1" readingOrder="2"/>
    </xf>
    <xf numFmtId="0" fontId="24" fillId="10" borderId="30" xfId="0" applyFont="1" applyFill="1" applyBorder="1" applyAlignment="1" applyProtection="1">
      <alignment horizontal="center" vertical="center" wrapText="1" readingOrder="2"/>
    </xf>
    <xf numFmtId="0" fontId="24" fillId="10" borderId="69" xfId="0" applyFont="1" applyFill="1" applyBorder="1" applyAlignment="1" applyProtection="1">
      <alignment horizontal="center" vertical="center" wrapText="1" readingOrder="2"/>
    </xf>
    <xf numFmtId="0" fontId="24" fillId="10" borderId="58" xfId="0" applyFont="1" applyFill="1" applyBorder="1" applyAlignment="1" applyProtection="1">
      <alignment horizontal="center" vertical="center" wrapText="1" readingOrder="2"/>
    </xf>
    <xf numFmtId="0" fontId="24" fillId="10" borderId="72" xfId="0" applyFont="1" applyFill="1" applyBorder="1" applyAlignment="1" applyProtection="1">
      <alignment horizontal="center" vertical="center" wrapText="1" readingOrder="2"/>
    </xf>
    <xf numFmtId="0" fontId="24" fillId="10" borderId="60" xfId="0" applyFont="1" applyFill="1" applyBorder="1" applyAlignment="1" applyProtection="1">
      <alignment horizontal="center" vertical="center" wrapText="1" readingOrder="2"/>
    </xf>
    <xf numFmtId="49" fontId="24" fillId="11" borderId="9" xfId="0" applyNumberFormat="1" applyFont="1" applyFill="1" applyBorder="1" applyAlignment="1" applyProtection="1">
      <alignment horizontal="center" vertical="center" wrapText="1" readingOrder="2"/>
    </xf>
    <xf numFmtId="49" fontId="24" fillId="11" borderId="9" xfId="0" quotePrefix="1" applyNumberFormat="1" applyFont="1" applyFill="1" applyBorder="1" applyAlignment="1" applyProtection="1">
      <alignment horizontal="center" vertical="center" wrapText="1" readingOrder="2"/>
    </xf>
    <xf numFmtId="0" fontId="22" fillId="8" borderId="9" xfId="0" applyFont="1" applyFill="1" applyBorder="1" applyAlignment="1" applyProtection="1">
      <alignment horizontal="center" vertical="center" wrapText="1"/>
    </xf>
    <xf numFmtId="49" fontId="24" fillId="10" borderId="54" xfId="0" applyNumberFormat="1" applyFont="1" applyFill="1" applyBorder="1" applyAlignment="1" applyProtection="1">
      <alignment horizontal="center" vertical="center" wrapText="1" readingOrder="2"/>
    </xf>
    <xf numFmtId="0" fontId="10" fillId="6" borderId="0" xfId="0" applyFont="1" applyFill="1" applyBorder="1" applyAlignment="1">
      <alignment vertical="top"/>
    </xf>
    <xf numFmtId="0" fontId="10" fillId="6" borderId="58" xfId="0" applyFont="1" applyFill="1" applyBorder="1" applyAlignment="1">
      <alignment vertical="top"/>
    </xf>
    <xf numFmtId="0" fontId="9" fillId="3" borderId="18" xfId="0" applyFont="1" applyFill="1" applyBorder="1" applyAlignment="1">
      <alignment horizontal="center" vertical="top"/>
    </xf>
    <xf numFmtId="0" fontId="9" fillId="3" borderId="19" xfId="0" applyFont="1" applyFill="1" applyBorder="1" applyAlignment="1">
      <alignment horizontal="center" vertical="top"/>
    </xf>
    <xf numFmtId="0" fontId="9" fillId="3" borderId="20" xfId="0" applyFont="1" applyFill="1" applyBorder="1" applyAlignment="1">
      <alignment horizontal="center" vertical="top"/>
    </xf>
    <xf numFmtId="0" fontId="8" fillId="6" borderId="0" xfId="0" applyFont="1" applyFill="1" applyBorder="1" applyAlignment="1">
      <alignment horizontal="center" vertical="center" wrapText="1"/>
    </xf>
    <xf numFmtId="0" fontId="8" fillId="6" borderId="57" xfId="0" applyFont="1" applyFill="1" applyBorder="1" applyAlignment="1">
      <alignment horizontal="center" vertical="center" wrapText="1"/>
    </xf>
    <xf numFmtId="0" fontId="8" fillId="6" borderId="30" xfId="0" applyFont="1" applyFill="1" applyBorder="1" applyAlignment="1">
      <alignment horizontal="center" vertical="center" wrapText="1"/>
    </xf>
    <xf numFmtId="16" fontId="12" fillId="5" borderId="18" xfId="0" quotePrefix="1" applyNumberFormat="1" applyFont="1" applyFill="1" applyBorder="1" applyAlignment="1">
      <alignment horizontal="center" vertical="top"/>
    </xf>
    <xf numFmtId="16" fontId="12" fillId="5" borderId="20" xfId="0" quotePrefix="1" applyNumberFormat="1" applyFont="1" applyFill="1" applyBorder="1" applyAlignment="1">
      <alignment horizontal="center" vertical="top"/>
    </xf>
    <xf numFmtId="0" fontId="7" fillId="6" borderId="57" xfId="0" applyFont="1" applyFill="1" applyBorder="1" applyAlignment="1">
      <alignment vertical="top" wrapText="1"/>
    </xf>
    <xf numFmtId="0" fontId="7" fillId="6" borderId="30" xfId="0" applyFont="1" applyFill="1" applyBorder="1" applyAlignment="1">
      <alignment vertical="top" wrapText="1"/>
    </xf>
    <xf numFmtId="0" fontId="9" fillId="4" borderId="18" xfId="0" applyFont="1" applyFill="1" applyBorder="1" applyAlignment="1">
      <alignment horizontal="center" vertical="top"/>
    </xf>
    <xf numFmtId="0" fontId="9" fillId="4" borderId="19" xfId="0" applyFont="1" applyFill="1" applyBorder="1" applyAlignment="1">
      <alignment horizontal="center" vertical="top"/>
    </xf>
    <xf numFmtId="0" fontId="9" fillId="4" borderId="20" xfId="0" applyFont="1" applyFill="1" applyBorder="1" applyAlignment="1">
      <alignment horizontal="center" vertical="top"/>
    </xf>
    <xf numFmtId="0" fontId="11" fillId="17" borderId="18" xfId="0" applyFont="1" applyFill="1" applyBorder="1" applyAlignment="1">
      <alignment horizontal="center" vertical="top" wrapText="1"/>
    </xf>
    <xf numFmtId="0" fontId="11" fillId="17" borderId="19" xfId="0" applyFont="1" applyFill="1" applyBorder="1" applyAlignment="1">
      <alignment horizontal="center" vertical="top"/>
    </xf>
    <xf numFmtId="0" fontId="11" fillId="17" borderId="20" xfId="0" applyFont="1" applyFill="1" applyBorder="1" applyAlignment="1">
      <alignment horizontal="center" vertical="top"/>
    </xf>
    <xf numFmtId="0" fontId="8" fillId="6" borderId="59" xfId="0" applyFont="1" applyFill="1" applyBorder="1" applyAlignment="1">
      <alignment horizontal="center" vertical="center" wrapText="1"/>
    </xf>
    <xf numFmtId="0" fontId="7" fillId="6" borderId="0" xfId="0" applyFont="1" applyFill="1" applyBorder="1" applyAlignment="1">
      <alignment vertical="top" wrapText="1"/>
    </xf>
    <xf numFmtId="0" fontId="7" fillId="6" borderId="58" xfId="0" applyFont="1" applyFill="1" applyBorder="1" applyAlignment="1">
      <alignment vertical="top" wrapText="1"/>
    </xf>
    <xf numFmtId="16" fontId="12" fillId="5" borderId="18" xfId="0" quotePrefix="1" applyNumberFormat="1" applyFont="1" applyFill="1" applyBorder="1" applyAlignment="1">
      <alignment horizontal="center" vertical="top" wrapText="1"/>
    </xf>
    <xf numFmtId="0" fontId="9" fillId="2" borderId="18" xfId="0" applyFont="1" applyFill="1" applyBorder="1" applyAlignment="1">
      <alignment horizontal="center" vertical="top"/>
    </xf>
    <xf numFmtId="0" fontId="9" fillId="2" borderId="19" xfId="0" applyFont="1" applyFill="1" applyBorder="1" applyAlignment="1">
      <alignment horizontal="center" vertical="top"/>
    </xf>
    <xf numFmtId="0" fontId="9" fillId="2" borderId="20" xfId="0" applyFont="1" applyFill="1" applyBorder="1" applyAlignment="1">
      <alignment horizontal="center" vertical="top"/>
    </xf>
    <xf numFmtId="0" fontId="10" fillId="6" borderId="59" xfId="0" applyFont="1" applyFill="1" applyBorder="1" applyAlignment="1">
      <alignment vertical="top"/>
    </xf>
    <xf numFmtId="0" fontId="10" fillId="6" borderId="60" xfId="0" applyFont="1" applyFill="1" applyBorder="1" applyAlignment="1">
      <alignment vertical="top"/>
    </xf>
  </cellXfs>
  <cellStyles count="7">
    <cellStyle name="Hyperlink" xfId="3" builtinId="8"/>
    <cellStyle name="Hyperlink 2" xfId="4" xr:uid="{00000000-0005-0000-0000-000001000000}"/>
    <cellStyle name="Normal" xfId="0" builtinId="0"/>
    <cellStyle name="Normal 2" xfId="1" xr:uid="{00000000-0005-0000-0000-000003000000}"/>
    <cellStyle name="Normal 2 2" xfId="6" xr:uid="{00000000-0005-0000-0000-000004000000}"/>
    <cellStyle name="Normal 7" xfId="2" xr:uid="{00000000-0005-0000-0000-000005000000}"/>
    <cellStyle name="Normal_SHEET" xfId="5" xr:uid="{00000000-0005-0000-0000-000006000000}"/>
  </cellStyles>
  <dxfs count="80">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b/>
        <i val="0"/>
        <color theme="0"/>
      </font>
      <fill>
        <patternFill>
          <bgColor rgb="FF70AD47"/>
        </patternFill>
      </fill>
    </dxf>
    <dxf>
      <font>
        <b/>
        <i val="0"/>
        <color theme="0"/>
      </font>
      <fill>
        <patternFill>
          <bgColor rgb="FFFFC000"/>
        </patternFill>
      </fill>
    </dxf>
    <dxf>
      <font>
        <b/>
        <i val="0"/>
        <color theme="0"/>
      </font>
      <fill>
        <patternFill>
          <bgColor rgb="FFFF0000"/>
        </patternFill>
      </fill>
    </dxf>
    <dxf>
      <font>
        <b/>
        <i val="0"/>
        <color theme="0"/>
      </font>
      <fill>
        <patternFill>
          <bgColor rgb="FF757575"/>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
      <font>
        <color theme="0"/>
      </font>
      <fill>
        <patternFill>
          <fgColor rgb="FF92D050"/>
          <bgColor rgb="FF70AD47"/>
        </patternFill>
      </fill>
    </dxf>
    <dxf>
      <font>
        <color theme="0"/>
      </font>
      <fill>
        <patternFill>
          <bgColor rgb="FFFFC000"/>
        </patternFill>
      </fill>
    </dxf>
    <dxf>
      <font>
        <color theme="0"/>
      </font>
      <fill>
        <patternFill>
          <bgColor rgb="FFFF0000"/>
        </patternFill>
      </fill>
    </dxf>
    <dxf>
      <font>
        <color theme="0"/>
      </font>
      <fill>
        <patternFill>
          <bgColor theme="0" tint="-0.499984740745262"/>
        </patternFill>
      </fill>
    </dxf>
  </dxfs>
  <tableStyles count="0" defaultTableStyle="TableStyleMedium2" defaultPivotStyle="PivotStyleLight16"/>
  <colors>
    <mruColors>
      <color rgb="FF70AD47"/>
      <color rgb="FF92D050"/>
      <color rgb="FFBFBFBF"/>
      <color rgb="FF2B3A82"/>
      <color rgb="FF00B6AC"/>
      <color rgb="FF373E47"/>
      <color rgb="FFFFFFFF"/>
      <color rgb="FF384CA0"/>
      <color rgb="FF757575"/>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r>
              <a:rPr lang="ar-SA">
                <a:latin typeface="DIN Next LT Arabic Light" panose="020B0303020203050203" pitchFamily="34" charset="-78"/>
                <a:cs typeface="DIN Next LT Arabic Light" panose="020B0303020203050203" pitchFamily="34" charset="-78"/>
              </a:rPr>
              <a:t>المستوى</a:t>
            </a:r>
            <a:r>
              <a:rPr lang="ar-SA" baseline="0">
                <a:latin typeface="DIN Next LT Arabic Light" panose="020B0303020203050203" pitchFamily="34" charset="-78"/>
                <a:cs typeface="DIN Next LT Arabic Light" panose="020B0303020203050203" pitchFamily="34" charset="-78"/>
              </a:rPr>
              <a:t> العام للإلتزام </a:t>
            </a:r>
            <a:r>
              <a:rPr lang="en-US" baseline="0">
                <a:latin typeface="DIN Next LT Arabic Light" panose="020B0303020203050203" pitchFamily="34" charset="-78"/>
                <a:cs typeface="DIN Next LT Arabic Light" panose="020B0303020203050203" pitchFamily="34" charset="-78"/>
              </a:rPr>
              <a:t>General Level of Complince</a:t>
            </a:r>
            <a:endParaRPr lang="en-US">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1B64-4E30-A907-9755F8EE726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2-1B64-4E30-A907-9755F8EE7267}"/>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4-1B64-4E30-A907-9755F8EE7267}"/>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3-1B64-4E30-A907-9755F8EE7267}"/>
              </c:ext>
            </c:extLst>
          </c:dPt>
          <c:dLbls>
            <c:dLbl>
              <c:idx val="0"/>
              <c:layout>
                <c:manualLayout>
                  <c:x val="2.9891150844338602E-3"/>
                  <c:y val="1.87672613039921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64-4E30-A907-9755F8EE7267}"/>
                </c:ext>
              </c:extLst>
            </c:dLbl>
            <c:dLbl>
              <c:idx val="1"/>
              <c:layout>
                <c:manualLayout>
                  <c:x val="1.2265290313314112E-2"/>
                  <c:y val="-1.170398448988124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64-4E30-A907-9755F8EE7267}"/>
                </c:ext>
              </c:extLst>
            </c:dLbl>
            <c:dLbl>
              <c:idx val="2"/>
              <c:layout>
                <c:manualLayout>
                  <c:x val="-3.6858162416760543E-3"/>
                  <c:y val="8.97499117533848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64-4E30-A907-9755F8EE7267}"/>
                </c:ext>
              </c:extLst>
            </c:dLbl>
            <c:dLbl>
              <c:idx val="3"/>
              <c:layout>
                <c:manualLayout>
                  <c:x val="-3.1364689118456275E-3"/>
                  <c:y val="-1.7439825836022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64-4E30-A907-9755F8EE726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م1'!$B$8:$B$11</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م1'!$C$8:$C$11</c:f>
              <c:numCache>
                <c:formatCode>General</c:formatCode>
                <c:ptCount val="4"/>
                <c:pt idx="0">
                  <c:v>47</c:v>
                </c:pt>
                <c:pt idx="1">
                  <c:v>0</c:v>
                </c:pt>
                <c:pt idx="2">
                  <c:v>0</c:v>
                </c:pt>
                <c:pt idx="3">
                  <c:v>0</c:v>
                </c:pt>
              </c:numCache>
            </c:numRef>
          </c:val>
          <c:extLst>
            <c:ext xmlns:c16="http://schemas.microsoft.com/office/drawing/2014/chart" uri="{C3380CC4-5D6E-409C-BE32-E72D297353CC}">
              <c16:uniqueId val="{00000000-1B64-4E30-A907-9755F8EE726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الأمن السيبراني المتعلق بالأطراف الخارجية - </a:t>
            </a:r>
            <a:r>
              <a:rPr lang="en-US" sz="1200">
                <a:latin typeface="DIN Next LT Arabic Light" panose="020B0303020203050203" pitchFamily="34" charset="-78"/>
                <a:cs typeface="DIN Next LT Arabic Light" panose="020B0303020203050203" pitchFamily="34" charset="-78"/>
              </a:rPr>
              <a:t>Third-Party Cybersecurity</a:t>
            </a:r>
          </a:p>
        </c:rich>
      </c:tx>
      <c:layout>
        <c:manualLayout>
          <c:xMode val="edge"/>
          <c:yMode val="edge"/>
          <c:x val="0.12637462729115495"/>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04901868481562"/>
          <c:y val="0.2204125348884704"/>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BBB-486A-A8BC-301B5261116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BBB-486A-A8BC-301B52611161}"/>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6BBB-486A-A8BC-301B52611161}"/>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6BBB-486A-A8BC-301B52611161}"/>
              </c:ext>
            </c:extLst>
          </c:dPt>
          <c:dLbls>
            <c:dLbl>
              <c:idx val="0"/>
              <c:layout>
                <c:manualLayout>
                  <c:x val="4.8651066574590597E-2"/>
                  <c:y val="4.45141644421819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BB-486A-A8BC-301B52611161}"/>
                </c:ext>
              </c:extLst>
            </c:dLbl>
            <c:dLbl>
              <c:idx val="1"/>
              <c:layout>
                <c:manualLayout>
                  <c:x val="3.0669520616179845E-3"/>
                  <c:y val="2.48187478145916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BB-486A-A8BC-301B52611161}"/>
                </c:ext>
              </c:extLst>
            </c:dLbl>
            <c:dLbl>
              <c:idx val="2"/>
              <c:layout>
                <c:manualLayout>
                  <c:x val="6.8433044216219957E-4"/>
                  <c:y val="-3.5812082000864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BB-486A-A8BC-301B52611161}"/>
                </c:ext>
              </c:extLst>
            </c:dLbl>
            <c:dLbl>
              <c:idx val="3"/>
              <c:layout>
                <c:manualLayout>
                  <c:x val="7.0429874685750743E-3"/>
                  <c:y val="1.0548986554813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BBB-486A-A8BC-301B5261116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م2'!$B$80:$B$83</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م2'!$C$80:$C$83</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6BBB-486A-A8BC-301B5261116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r>
              <a:rPr lang="ar-SA">
                <a:latin typeface="DIN Next LT Arabic Light" panose="020B0303020203050203" pitchFamily="34" charset="-78"/>
                <a:cs typeface="DIN Next LT Arabic Light" panose="020B0303020203050203" pitchFamily="34" charset="-78"/>
              </a:rPr>
              <a:t>المستوى</a:t>
            </a:r>
            <a:r>
              <a:rPr lang="ar-SA" baseline="0">
                <a:latin typeface="DIN Next LT Arabic Light" panose="020B0303020203050203" pitchFamily="34" charset="-78"/>
                <a:cs typeface="DIN Next LT Arabic Light" panose="020B0303020203050203" pitchFamily="34" charset="-78"/>
              </a:rPr>
              <a:t> العام للإلتزام </a:t>
            </a:r>
            <a:r>
              <a:rPr lang="en-US" baseline="0">
                <a:latin typeface="DIN Next LT Arabic Light" panose="020B0303020203050203" pitchFamily="34" charset="-78"/>
                <a:cs typeface="DIN Next LT Arabic Light" panose="020B0303020203050203" pitchFamily="34" charset="-78"/>
              </a:rPr>
              <a:t>General Level of Complince</a:t>
            </a:r>
            <a:endParaRPr lang="en-US">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E5C2-4D33-B997-136FDB000B6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5C2-4D33-B997-136FDB000B6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E5C2-4D33-B997-136FDB000B68}"/>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E5C2-4D33-B997-136FDB000B68}"/>
              </c:ext>
            </c:extLst>
          </c:dPt>
          <c:dLbls>
            <c:dLbl>
              <c:idx val="0"/>
              <c:layout>
                <c:manualLayout>
                  <c:x val="2.9891150844338602E-3"/>
                  <c:y val="1.87672613039921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C2-4D33-B997-136FDB000B68}"/>
                </c:ext>
              </c:extLst>
            </c:dLbl>
            <c:dLbl>
              <c:idx val="1"/>
              <c:layout>
                <c:manualLayout>
                  <c:x val="1.2265290313314112E-2"/>
                  <c:y val="-1.170398448988124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C2-4D33-B997-136FDB000B68}"/>
                </c:ext>
              </c:extLst>
            </c:dLbl>
            <c:dLbl>
              <c:idx val="2"/>
              <c:layout>
                <c:manualLayout>
                  <c:x val="-3.6858162416760543E-3"/>
                  <c:y val="8.97499117533848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C2-4D33-B997-136FDB000B68}"/>
                </c:ext>
              </c:extLst>
            </c:dLbl>
            <c:dLbl>
              <c:idx val="3"/>
              <c:layout>
                <c:manualLayout>
                  <c:x val="-3.1364689118456275E-3"/>
                  <c:y val="-1.7439825836022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C2-4D33-B997-136FDB000B6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م3'!$B$8:$B$11</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م3'!$C$8:$C$11</c:f>
              <c:numCache>
                <c:formatCode>General</c:formatCode>
                <c:ptCount val="4"/>
                <c:pt idx="0">
                  <c:v>47</c:v>
                </c:pt>
                <c:pt idx="1">
                  <c:v>0</c:v>
                </c:pt>
                <c:pt idx="2">
                  <c:v>0</c:v>
                </c:pt>
                <c:pt idx="3">
                  <c:v>0</c:v>
                </c:pt>
              </c:numCache>
            </c:numRef>
          </c:val>
          <c:extLst>
            <c:ext xmlns:c16="http://schemas.microsoft.com/office/drawing/2014/chart" uri="{C3380CC4-5D6E-409C-BE32-E72D297353CC}">
              <c16:uniqueId val="{00000008-E5C2-4D33-B997-136FDB000B6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حوكمة الأمن السيبراني - </a:t>
            </a:r>
            <a:r>
              <a:rPr lang="en-US" sz="1200">
                <a:latin typeface="DIN Next LT Arabic Light" panose="020B0303020203050203" pitchFamily="34" charset="-78"/>
                <a:cs typeface="DIN Next LT Arabic Light" panose="020B0303020203050203" pitchFamily="34" charset="-78"/>
              </a:rPr>
              <a:t>Cybersecurity Governance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3B14-48C0-8E1E-FC3CEC965AB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B14-48C0-8E1E-FC3CEC965AB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3B14-48C0-8E1E-FC3CEC965AB8}"/>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3B14-48C0-8E1E-FC3CEC965AB8}"/>
              </c:ext>
            </c:extLst>
          </c:dPt>
          <c:dLbls>
            <c:dLbl>
              <c:idx val="0"/>
              <c:layout>
                <c:manualLayout>
                  <c:x val="8.4865294955069129E-3"/>
                  <c:y val="-1.06831818662359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14-48C0-8E1E-FC3CEC965AB8}"/>
                </c:ext>
              </c:extLst>
            </c:dLbl>
            <c:dLbl>
              <c:idx val="1"/>
              <c:layout>
                <c:manualLayout>
                  <c:x val="-4.4528881569123394E-2"/>
                  <c:y val="1.12600971150430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14-48C0-8E1E-FC3CEC965AB8}"/>
                </c:ext>
              </c:extLst>
            </c:dLbl>
            <c:dLbl>
              <c:idx val="2"/>
              <c:layout>
                <c:manualLayout>
                  <c:x val="-2.2220103265912571E-2"/>
                  <c:y val="3.112706690137648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14-48C0-8E1E-FC3CEC965AB8}"/>
                </c:ext>
              </c:extLst>
            </c:dLbl>
            <c:dLbl>
              <c:idx val="3"/>
              <c:layout>
                <c:manualLayout>
                  <c:x val="-2.6746252330182924E-2"/>
                  <c:y val="4.22597741010737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14-48C0-8E1E-FC3CEC965AB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م3'!$B$27:$B$30</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م3'!$C$27:$C$30</c:f>
              <c:numCache>
                <c:formatCode>General</c:formatCode>
                <c:ptCount val="4"/>
                <c:pt idx="0">
                  <c:v>17</c:v>
                </c:pt>
                <c:pt idx="1">
                  <c:v>0</c:v>
                </c:pt>
                <c:pt idx="2">
                  <c:v>0</c:v>
                </c:pt>
                <c:pt idx="3">
                  <c:v>0</c:v>
                </c:pt>
              </c:numCache>
            </c:numRef>
          </c:val>
          <c:extLst>
            <c:ext xmlns:c16="http://schemas.microsoft.com/office/drawing/2014/chart" uri="{C3380CC4-5D6E-409C-BE32-E72D297353CC}">
              <c16:uniqueId val="{00000008-3B14-48C0-8E1E-FC3CEC965AB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تعزيز الأمن السيبراني - </a:t>
            </a:r>
            <a:r>
              <a:rPr lang="en-US" sz="1200">
                <a:latin typeface="DIN Next LT Arabic Light" panose="020B0303020203050203" pitchFamily="34" charset="-78"/>
                <a:cs typeface="DIN Next LT Arabic Light" panose="020B0303020203050203" pitchFamily="34" charset="-78"/>
              </a:rPr>
              <a:t>Cybersecurity Defense</a:t>
            </a:r>
          </a:p>
        </c:rich>
      </c:tx>
      <c:layout>
        <c:manualLayout>
          <c:xMode val="edge"/>
          <c:yMode val="edge"/>
          <c:x val="0.19526180403049054"/>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C66A-41C4-B618-D095E2195BF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66A-41C4-B618-D095E2195BF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C66A-41C4-B618-D095E2195BF4}"/>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C66A-41C4-B618-D095E2195BF4}"/>
              </c:ext>
            </c:extLst>
          </c:dPt>
          <c:dLbls>
            <c:dLbl>
              <c:idx val="0"/>
              <c:layout>
                <c:manualLayout>
                  <c:x val="1.3758465771936611E-2"/>
                  <c:y val="-7.149936963188171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6A-41C4-B618-D095E2195BF4}"/>
                </c:ext>
              </c:extLst>
            </c:dLbl>
            <c:dLbl>
              <c:idx val="1"/>
              <c:layout>
                <c:manualLayout>
                  <c:x val="-6.2372487624193463E-3"/>
                  <c:y val="-2.34477623179190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6A-41C4-B618-D095E2195BF4}"/>
                </c:ext>
              </c:extLst>
            </c:dLbl>
            <c:dLbl>
              <c:idx val="2"/>
              <c:layout>
                <c:manualLayout>
                  <c:x val="-1.6698165267649775E-2"/>
                  <c:y val="4.02081164457650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6A-41C4-B618-D095E2195BF4}"/>
                </c:ext>
              </c:extLst>
            </c:dLbl>
            <c:dLbl>
              <c:idx val="3"/>
              <c:layout>
                <c:manualLayout>
                  <c:x val="-2.6308214267015129E-2"/>
                  <c:y val="1.67660315521360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6A-41C4-B618-D095E2195BF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م3'!$B$45:$B$48</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م3'!$C$45:$C$48</c:f>
              <c:numCache>
                <c:formatCode>General</c:formatCode>
                <c:ptCount val="4"/>
                <c:pt idx="0">
                  <c:v>26</c:v>
                </c:pt>
                <c:pt idx="1">
                  <c:v>0</c:v>
                </c:pt>
                <c:pt idx="2">
                  <c:v>0</c:v>
                </c:pt>
                <c:pt idx="3">
                  <c:v>0</c:v>
                </c:pt>
              </c:numCache>
            </c:numRef>
          </c:val>
          <c:extLst>
            <c:ext xmlns:c16="http://schemas.microsoft.com/office/drawing/2014/chart" uri="{C3380CC4-5D6E-409C-BE32-E72D297353CC}">
              <c16:uniqueId val="{00000008-C66A-41C4-B618-D095E2195BF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صمود الأمن السيبراني - </a:t>
            </a:r>
            <a:r>
              <a:rPr lang="en-US" sz="1200">
                <a:latin typeface="DIN Next LT Arabic Light" panose="020B0303020203050203" pitchFamily="34" charset="-78"/>
                <a:cs typeface="DIN Next LT Arabic Light" panose="020B0303020203050203" pitchFamily="34" charset="-78"/>
              </a:rPr>
              <a:t>Cybersecurity Resilience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AC71-4882-B1CB-D999A11E3603}"/>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C71-4882-B1CB-D999A11E3603}"/>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AC71-4882-B1CB-D999A11E3603}"/>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AC71-4882-B1CB-D999A11E3603}"/>
              </c:ext>
            </c:extLst>
          </c:dPt>
          <c:dLbls>
            <c:dLbl>
              <c:idx val="0"/>
              <c:layout>
                <c:manualLayout>
                  <c:x val="2.5847897569603335E-2"/>
                  <c:y val="1.92507693685978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71-4882-B1CB-D999A11E3603}"/>
                </c:ext>
              </c:extLst>
            </c:dLbl>
            <c:dLbl>
              <c:idx val="1"/>
              <c:layout>
                <c:manualLayout>
                  <c:x val="2.2959937712902195E-2"/>
                  <c:y val="-5.74964261925999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71-4882-B1CB-D999A11E3603}"/>
                </c:ext>
              </c:extLst>
            </c:dLbl>
            <c:dLbl>
              <c:idx val="2"/>
              <c:layout>
                <c:manualLayout>
                  <c:x val="-6.2831190316773511E-3"/>
                  <c:y val="1.08495129704263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71-4882-B1CB-D999A11E3603}"/>
                </c:ext>
              </c:extLst>
            </c:dLbl>
            <c:dLbl>
              <c:idx val="3"/>
              <c:layout>
                <c:manualLayout>
                  <c:x val="3.5903537323870574E-3"/>
                  <c:y val="2.50743301002523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71-4882-B1CB-D999A11E360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م3'!$B$63:$B$66</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م3'!$C$63:$C$66</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AC71-4882-B1CB-D999A11E360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الأمن السيبراني المتعلق بالأطراف الخارجية - </a:t>
            </a:r>
            <a:r>
              <a:rPr lang="en-US" sz="1200">
                <a:latin typeface="DIN Next LT Arabic Light" panose="020B0303020203050203" pitchFamily="34" charset="-78"/>
                <a:cs typeface="DIN Next LT Arabic Light" panose="020B0303020203050203" pitchFamily="34" charset="-78"/>
              </a:rPr>
              <a:t>Third-Party Cybersecurity</a:t>
            </a:r>
          </a:p>
        </c:rich>
      </c:tx>
      <c:layout>
        <c:manualLayout>
          <c:xMode val="edge"/>
          <c:yMode val="edge"/>
          <c:x val="0.12637462729115495"/>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04901868481562"/>
          <c:y val="0.2204125348884704"/>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A73A-48C0-B31C-99811C14839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73A-48C0-B31C-99811C14839F}"/>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A73A-48C0-B31C-99811C14839F}"/>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A73A-48C0-B31C-99811C14839F}"/>
              </c:ext>
            </c:extLst>
          </c:dPt>
          <c:dLbls>
            <c:dLbl>
              <c:idx val="0"/>
              <c:layout>
                <c:manualLayout>
                  <c:x val="4.8651066574590597E-2"/>
                  <c:y val="4.45141644421819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3A-48C0-B31C-99811C14839F}"/>
                </c:ext>
              </c:extLst>
            </c:dLbl>
            <c:dLbl>
              <c:idx val="1"/>
              <c:layout>
                <c:manualLayout>
                  <c:x val="3.0669520616179845E-3"/>
                  <c:y val="2.48187478145916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3A-48C0-B31C-99811C14839F}"/>
                </c:ext>
              </c:extLst>
            </c:dLbl>
            <c:dLbl>
              <c:idx val="2"/>
              <c:layout>
                <c:manualLayout>
                  <c:x val="6.8433044216219957E-4"/>
                  <c:y val="-3.5812082000864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3A-48C0-B31C-99811C14839F}"/>
                </c:ext>
              </c:extLst>
            </c:dLbl>
            <c:dLbl>
              <c:idx val="3"/>
              <c:layout>
                <c:manualLayout>
                  <c:x val="7.0429874685750743E-3"/>
                  <c:y val="1.0548986554813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3A-48C0-B31C-99811C14839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م3'!$B$80:$B$83</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م3'!$C$80:$C$83</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A73A-48C0-B31C-99811C14839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r>
              <a:rPr lang="ar-SA">
                <a:latin typeface="DIN Next LT Arabic Light" panose="020B0303020203050203" pitchFamily="34" charset="-78"/>
                <a:cs typeface="DIN Next LT Arabic Light" panose="020B0303020203050203" pitchFamily="34" charset="-78"/>
              </a:rPr>
              <a:t>المستوى</a:t>
            </a:r>
            <a:r>
              <a:rPr lang="ar-SA" baseline="0">
                <a:latin typeface="DIN Next LT Arabic Light" panose="020B0303020203050203" pitchFamily="34" charset="-78"/>
                <a:cs typeface="DIN Next LT Arabic Light" panose="020B0303020203050203" pitchFamily="34" charset="-78"/>
              </a:rPr>
              <a:t> العام للإلتزام </a:t>
            </a:r>
            <a:r>
              <a:rPr lang="en-US" baseline="0">
                <a:latin typeface="DIN Next LT Arabic Light" panose="020B0303020203050203" pitchFamily="34" charset="-78"/>
                <a:cs typeface="DIN Next LT Arabic Light" panose="020B0303020203050203" pitchFamily="34" charset="-78"/>
              </a:rPr>
              <a:t>General Level of Complince</a:t>
            </a:r>
            <a:endParaRPr lang="en-US">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5251-43CB-BD3E-949827F3E9E9}"/>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251-43CB-BD3E-949827F3E9E9}"/>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5251-43CB-BD3E-949827F3E9E9}"/>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5251-43CB-BD3E-949827F3E9E9}"/>
              </c:ext>
            </c:extLst>
          </c:dPt>
          <c:dLbls>
            <c:dLbl>
              <c:idx val="0"/>
              <c:layout>
                <c:manualLayout>
                  <c:x val="2.9891150844338602E-3"/>
                  <c:y val="1.87672613039921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51-43CB-BD3E-949827F3E9E9}"/>
                </c:ext>
              </c:extLst>
            </c:dLbl>
            <c:dLbl>
              <c:idx val="1"/>
              <c:layout>
                <c:manualLayout>
                  <c:x val="1.2265290313314112E-2"/>
                  <c:y val="-1.170398448988124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51-43CB-BD3E-949827F3E9E9}"/>
                </c:ext>
              </c:extLst>
            </c:dLbl>
            <c:dLbl>
              <c:idx val="2"/>
              <c:layout>
                <c:manualLayout>
                  <c:x val="-3.6858162416760543E-3"/>
                  <c:y val="8.97499117533848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51-43CB-BD3E-949827F3E9E9}"/>
                </c:ext>
              </c:extLst>
            </c:dLbl>
            <c:dLbl>
              <c:idx val="3"/>
              <c:layout>
                <c:manualLayout>
                  <c:x val="-3.1364689118456275E-3"/>
                  <c:y val="-1.7439825836022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51-43CB-BD3E-949827F3E9E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م4'!$B$8:$B$11</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م4'!$C$8:$C$11</c:f>
              <c:numCache>
                <c:formatCode>General</c:formatCode>
                <c:ptCount val="4"/>
                <c:pt idx="0">
                  <c:v>47</c:v>
                </c:pt>
                <c:pt idx="1">
                  <c:v>0</c:v>
                </c:pt>
                <c:pt idx="2">
                  <c:v>0</c:v>
                </c:pt>
                <c:pt idx="3">
                  <c:v>0</c:v>
                </c:pt>
              </c:numCache>
            </c:numRef>
          </c:val>
          <c:extLst>
            <c:ext xmlns:c16="http://schemas.microsoft.com/office/drawing/2014/chart" uri="{C3380CC4-5D6E-409C-BE32-E72D297353CC}">
              <c16:uniqueId val="{00000008-5251-43CB-BD3E-949827F3E9E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حوكمة الأمن السيبراني - </a:t>
            </a:r>
            <a:r>
              <a:rPr lang="en-US" sz="1200">
                <a:latin typeface="DIN Next LT Arabic Light" panose="020B0303020203050203" pitchFamily="34" charset="-78"/>
                <a:cs typeface="DIN Next LT Arabic Light" panose="020B0303020203050203" pitchFamily="34" charset="-78"/>
              </a:rPr>
              <a:t>Cybersecurity Governance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E8C0-4079-B2FC-366D53FFA41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8C0-4079-B2FC-366D53FFA411}"/>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E8C0-4079-B2FC-366D53FFA411}"/>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E8C0-4079-B2FC-366D53FFA411}"/>
              </c:ext>
            </c:extLst>
          </c:dPt>
          <c:dLbls>
            <c:dLbl>
              <c:idx val="0"/>
              <c:layout>
                <c:manualLayout>
                  <c:x val="8.4865294955069129E-3"/>
                  <c:y val="-1.06831818662359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C0-4079-B2FC-366D53FFA411}"/>
                </c:ext>
              </c:extLst>
            </c:dLbl>
            <c:dLbl>
              <c:idx val="1"/>
              <c:layout>
                <c:manualLayout>
                  <c:x val="-4.4528881569123394E-2"/>
                  <c:y val="1.12600971150430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C0-4079-B2FC-366D53FFA411}"/>
                </c:ext>
              </c:extLst>
            </c:dLbl>
            <c:dLbl>
              <c:idx val="2"/>
              <c:layout>
                <c:manualLayout>
                  <c:x val="-2.2220103265912571E-2"/>
                  <c:y val="3.112706690137648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C0-4079-B2FC-366D53FFA411}"/>
                </c:ext>
              </c:extLst>
            </c:dLbl>
            <c:dLbl>
              <c:idx val="3"/>
              <c:layout>
                <c:manualLayout>
                  <c:x val="-2.6746252330182924E-2"/>
                  <c:y val="4.22597741010737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C0-4079-B2FC-366D53FFA41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م4'!$B$27:$B$30</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م4'!$C$27:$C$30</c:f>
              <c:numCache>
                <c:formatCode>General</c:formatCode>
                <c:ptCount val="4"/>
                <c:pt idx="0">
                  <c:v>17</c:v>
                </c:pt>
                <c:pt idx="1">
                  <c:v>0</c:v>
                </c:pt>
                <c:pt idx="2">
                  <c:v>0</c:v>
                </c:pt>
                <c:pt idx="3">
                  <c:v>0</c:v>
                </c:pt>
              </c:numCache>
            </c:numRef>
          </c:val>
          <c:extLst>
            <c:ext xmlns:c16="http://schemas.microsoft.com/office/drawing/2014/chart" uri="{C3380CC4-5D6E-409C-BE32-E72D297353CC}">
              <c16:uniqueId val="{00000008-E8C0-4079-B2FC-366D53FFA41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تعزيز الأمن السيبراني - </a:t>
            </a:r>
            <a:r>
              <a:rPr lang="en-US" sz="1200">
                <a:latin typeface="DIN Next LT Arabic Light" panose="020B0303020203050203" pitchFamily="34" charset="-78"/>
                <a:cs typeface="DIN Next LT Arabic Light" panose="020B0303020203050203" pitchFamily="34" charset="-78"/>
              </a:rPr>
              <a:t>Cybersecurity Defense</a:t>
            </a:r>
          </a:p>
        </c:rich>
      </c:tx>
      <c:layout>
        <c:manualLayout>
          <c:xMode val="edge"/>
          <c:yMode val="edge"/>
          <c:x val="0.19526180403049054"/>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1725-4FE1-BB4F-FA0B5D3CBAC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1725-4FE1-BB4F-FA0B5D3CBAC2}"/>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1725-4FE1-BB4F-FA0B5D3CBAC2}"/>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1725-4FE1-BB4F-FA0B5D3CBAC2}"/>
              </c:ext>
            </c:extLst>
          </c:dPt>
          <c:dLbls>
            <c:dLbl>
              <c:idx val="0"/>
              <c:layout>
                <c:manualLayout>
                  <c:x val="1.3758465771936611E-2"/>
                  <c:y val="-7.149936963188171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25-4FE1-BB4F-FA0B5D3CBAC2}"/>
                </c:ext>
              </c:extLst>
            </c:dLbl>
            <c:dLbl>
              <c:idx val="1"/>
              <c:layout>
                <c:manualLayout>
                  <c:x val="-6.2372487624193463E-3"/>
                  <c:y val="-2.34477623179190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25-4FE1-BB4F-FA0B5D3CBAC2}"/>
                </c:ext>
              </c:extLst>
            </c:dLbl>
            <c:dLbl>
              <c:idx val="2"/>
              <c:layout>
                <c:manualLayout>
                  <c:x val="-1.6698165267649775E-2"/>
                  <c:y val="4.02081164457650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25-4FE1-BB4F-FA0B5D3CBAC2}"/>
                </c:ext>
              </c:extLst>
            </c:dLbl>
            <c:dLbl>
              <c:idx val="3"/>
              <c:layout>
                <c:manualLayout>
                  <c:x val="-2.6308214267015129E-2"/>
                  <c:y val="1.67660315521360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25-4FE1-BB4F-FA0B5D3CBAC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م4'!$B$45:$B$48</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م4'!$C$45:$C$48</c:f>
              <c:numCache>
                <c:formatCode>General</c:formatCode>
                <c:ptCount val="4"/>
                <c:pt idx="0">
                  <c:v>26</c:v>
                </c:pt>
                <c:pt idx="1">
                  <c:v>0</c:v>
                </c:pt>
                <c:pt idx="2">
                  <c:v>0</c:v>
                </c:pt>
                <c:pt idx="3">
                  <c:v>0</c:v>
                </c:pt>
              </c:numCache>
            </c:numRef>
          </c:val>
          <c:extLst>
            <c:ext xmlns:c16="http://schemas.microsoft.com/office/drawing/2014/chart" uri="{C3380CC4-5D6E-409C-BE32-E72D297353CC}">
              <c16:uniqueId val="{00000008-1725-4FE1-BB4F-FA0B5D3CBAC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صمود الأمن السيبراني - </a:t>
            </a:r>
            <a:r>
              <a:rPr lang="en-US" sz="1200">
                <a:latin typeface="DIN Next LT Arabic Light" panose="020B0303020203050203" pitchFamily="34" charset="-78"/>
                <a:cs typeface="DIN Next LT Arabic Light" panose="020B0303020203050203" pitchFamily="34" charset="-78"/>
              </a:rPr>
              <a:t>Cybersecurity Resilience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7A29-4F83-98B5-D13EF050B14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7A29-4F83-98B5-D13EF050B14D}"/>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7A29-4F83-98B5-D13EF050B14D}"/>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7A29-4F83-98B5-D13EF050B14D}"/>
              </c:ext>
            </c:extLst>
          </c:dPt>
          <c:dLbls>
            <c:dLbl>
              <c:idx val="0"/>
              <c:layout>
                <c:manualLayout>
                  <c:x val="2.5847897569603335E-2"/>
                  <c:y val="1.92507693685978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29-4F83-98B5-D13EF050B14D}"/>
                </c:ext>
              </c:extLst>
            </c:dLbl>
            <c:dLbl>
              <c:idx val="1"/>
              <c:layout>
                <c:manualLayout>
                  <c:x val="2.2959937712902195E-2"/>
                  <c:y val="-5.74964261925999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29-4F83-98B5-D13EF050B14D}"/>
                </c:ext>
              </c:extLst>
            </c:dLbl>
            <c:dLbl>
              <c:idx val="2"/>
              <c:layout>
                <c:manualLayout>
                  <c:x val="-6.2831190316773511E-3"/>
                  <c:y val="1.08495129704263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29-4F83-98B5-D13EF050B14D}"/>
                </c:ext>
              </c:extLst>
            </c:dLbl>
            <c:dLbl>
              <c:idx val="3"/>
              <c:layout>
                <c:manualLayout>
                  <c:x val="3.5903537323870574E-3"/>
                  <c:y val="2.50743301002523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29-4F83-98B5-D13EF050B14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م4'!$B$63:$B$66</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م4'!$C$63:$C$66</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7A29-4F83-98B5-D13EF050B14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حوكمة الأمن السيبراني - </a:t>
            </a:r>
            <a:r>
              <a:rPr lang="en-US" sz="1200">
                <a:latin typeface="DIN Next LT Arabic Light" panose="020B0303020203050203" pitchFamily="34" charset="-78"/>
                <a:cs typeface="DIN Next LT Arabic Light" panose="020B0303020203050203" pitchFamily="34" charset="-78"/>
              </a:rPr>
              <a:t>Cybersecurity Governance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C8AE-4EA2-B0F3-90CC59CAC5B0}"/>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8AE-4EA2-B0F3-90CC59CAC5B0}"/>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C8AE-4EA2-B0F3-90CC59CAC5B0}"/>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C8AE-4EA2-B0F3-90CC59CAC5B0}"/>
              </c:ext>
            </c:extLst>
          </c:dPt>
          <c:dLbls>
            <c:dLbl>
              <c:idx val="0"/>
              <c:layout>
                <c:manualLayout>
                  <c:x val="8.4865294955069129E-3"/>
                  <c:y val="-1.06831818662359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E-4EA2-B0F3-90CC59CAC5B0}"/>
                </c:ext>
              </c:extLst>
            </c:dLbl>
            <c:dLbl>
              <c:idx val="1"/>
              <c:layout>
                <c:manualLayout>
                  <c:x val="-4.4528881569123394E-2"/>
                  <c:y val="1.12600971150430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AE-4EA2-B0F3-90CC59CAC5B0}"/>
                </c:ext>
              </c:extLst>
            </c:dLbl>
            <c:dLbl>
              <c:idx val="2"/>
              <c:layout>
                <c:manualLayout>
                  <c:x val="-2.2220103265912571E-2"/>
                  <c:y val="3.112706690137648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E-4EA2-B0F3-90CC59CAC5B0}"/>
                </c:ext>
              </c:extLst>
            </c:dLbl>
            <c:dLbl>
              <c:idx val="3"/>
              <c:layout>
                <c:manualLayout>
                  <c:x val="-2.6746252330182924E-2"/>
                  <c:y val="4.22597741010737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E-4EA2-B0F3-90CC59CAC5B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م1'!$B$27:$B$30</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م1'!$C$27:$C$30</c:f>
              <c:numCache>
                <c:formatCode>General</c:formatCode>
                <c:ptCount val="4"/>
                <c:pt idx="0">
                  <c:v>17</c:v>
                </c:pt>
                <c:pt idx="1">
                  <c:v>0</c:v>
                </c:pt>
                <c:pt idx="2">
                  <c:v>0</c:v>
                </c:pt>
                <c:pt idx="3">
                  <c:v>0</c:v>
                </c:pt>
              </c:numCache>
            </c:numRef>
          </c:val>
          <c:extLst>
            <c:ext xmlns:c16="http://schemas.microsoft.com/office/drawing/2014/chart" uri="{C3380CC4-5D6E-409C-BE32-E72D297353CC}">
              <c16:uniqueId val="{00000008-C8AE-4EA2-B0F3-90CC59CAC5B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الأمن السيبراني المتعلق بالأطراف الخارجية - </a:t>
            </a:r>
            <a:r>
              <a:rPr lang="en-US" sz="1200">
                <a:latin typeface="DIN Next LT Arabic Light" panose="020B0303020203050203" pitchFamily="34" charset="-78"/>
                <a:cs typeface="DIN Next LT Arabic Light" panose="020B0303020203050203" pitchFamily="34" charset="-78"/>
              </a:rPr>
              <a:t>Third-Party Cybersecurity</a:t>
            </a:r>
          </a:p>
        </c:rich>
      </c:tx>
      <c:layout>
        <c:manualLayout>
          <c:xMode val="edge"/>
          <c:yMode val="edge"/>
          <c:x val="0.12637462729115495"/>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04901868481562"/>
          <c:y val="0.2204125348884704"/>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B0AF-40F1-8AEE-6DDBFC2C9B02}"/>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B0AF-40F1-8AEE-6DDBFC2C9B02}"/>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B0AF-40F1-8AEE-6DDBFC2C9B02}"/>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B0AF-40F1-8AEE-6DDBFC2C9B02}"/>
              </c:ext>
            </c:extLst>
          </c:dPt>
          <c:dLbls>
            <c:dLbl>
              <c:idx val="0"/>
              <c:layout>
                <c:manualLayout>
                  <c:x val="4.8651066574590597E-2"/>
                  <c:y val="4.45141644421819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AF-40F1-8AEE-6DDBFC2C9B02}"/>
                </c:ext>
              </c:extLst>
            </c:dLbl>
            <c:dLbl>
              <c:idx val="1"/>
              <c:layout>
                <c:manualLayout>
                  <c:x val="3.0669520616179845E-3"/>
                  <c:y val="2.48187478145916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AF-40F1-8AEE-6DDBFC2C9B02}"/>
                </c:ext>
              </c:extLst>
            </c:dLbl>
            <c:dLbl>
              <c:idx val="2"/>
              <c:layout>
                <c:manualLayout>
                  <c:x val="6.8433044216219957E-4"/>
                  <c:y val="-3.5812082000864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AF-40F1-8AEE-6DDBFC2C9B02}"/>
                </c:ext>
              </c:extLst>
            </c:dLbl>
            <c:dLbl>
              <c:idx val="3"/>
              <c:layout>
                <c:manualLayout>
                  <c:x val="7.0429874685750743E-3"/>
                  <c:y val="1.0548986554813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AF-40F1-8AEE-6DDBFC2C9B0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م4'!$B$80:$B$83</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م4'!$C$80:$C$83</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B0AF-40F1-8AEE-6DDBFC2C9B0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r>
              <a:rPr lang="ar-SA">
                <a:latin typeface="DIN Next LT Arabic Light" panose="020B0303020203050203" pitchFamily="34" charset="-78"/>
                <a:cs typeface="DIN Next LT Arabic Light" panose="020B0303020203050203" pitchFamily="34" charset="-78"/>
              </a:rPr>
              <a:t>المستوى</a:t>
            </a:r>
            <a:r>
              <a:rPr lang="ar-SA" baseline="0">
                <a:latin typeface="DIN Next LT Arabic Light" panose="020B0303020203050203" pitchFamily="34" charset="-78"/>
                <a:cs typeface="DIN Next LT Arabic Light" panose="020B0303020203050203" pitchFamily="34" charset="-78"/>
              </a:rPr>
              <a:t> العام للإلتزام </a:t>
            </a:r>
            <a:r>
              <a:rPr lang="en-US" baseline="0">
                <a:latin typeface="DIN Next LT Arabic Light" panose="020B0303020203050203" pitchFamily="34" charset="-78"/>
                <a:cs typeface="DIN Next LT Arabic Light" panose="020B0303020203050203" pitchFamily="34" charset="-78"/>
              </a:rPr>
              <a:t>General Level of Complince</a:t>
            </a:r>
            <a:endParaRPr lang="en-US">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9987-4CE8-B8F9-96467B32DADB}"/>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9987-4CE8-B8F9-96467B32DADB}"/>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9987-4CE8-B8F9-96467B32DADB}"/>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9987-4CE8-B8F9-96467B32DADB}"/>
              </c:ext>
            </c:extLst>
          </c:dPt>
          <c:dLbls>
            <c:dLbl>
              <c:idx val="0"/>
              <c:layout>
                <c:manualLayout>
                  <c:x val="2.9891150844338602E-3"/>
                  <c:y val="1.87672613039921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87-4CE8-B8F9-96467B32DADB}"/>
                </c:ext>
              </c:extLst>
            </c:dLbl>
            <c:dLbl>
              <c:idx val="1"/>
              <c:layout>
                <c:manualLayout>
                  <c:x val="1.2265290313314112E-2"/>
                  <c:y val="-1.170398448988124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87-4CE8-B8F9-96467B32DADB}"/>
                </c:ext>
              </c:extLst>
            </c:dLbl>
            <c:dLbl>
              <c:idx val="2"/>
              <c:layout>
                <c:manualLayout>
                  <c:x val="-3.6858162416760543E-3"/>
                  <c:y val="8.97499117533848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87-4CE8-B8F9-96467B32DADB}"/>
                </c:ext>
              </c:extLst>
            </c:dLbl>
            <c:dLbl>
              <c:idx val="3"/>
              <c:layout>
                <c:manualLayout>
                  <c:x val="-3.1364689118456275E-3"/>
                  <c:y val="-1.7439825836022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87-4CE8-B8F9-96467B32DAD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م5'!$B$8:$B$11</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م5'!$C$8:$C$11</c:f>
              <c:numCache>
                <c:formatCode>General</c:formatCode>
                <c:ptCount val="4"/>
                <c:pt idx="0">
                  <c:v>47</c:v>
                </c:pt>
                <c:pt idx="1">
                  <c:v>0</c:v>
                </c:pt>
                <c:pt idx="2">
                  <c:v>0</c:v>
                </c:pt>
                <c:pt idx="3">
                  <c:v>0</c:v>
                </c:pt>
              </c:numCache>
            </c:numRef>
          </c:val>
          <c:extLst>
            <c:ext xmlns:c16="http://schemas.microsoft.com/office/drawing/2014/chart" uri="{C3380CC4-5D6E-409C-BE32-E72D297353CC}">
              <c16:uniqueId val="{00000008-9987-4CE8-B8F9-96467B32DAD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حوكمة الأمن السيبراني - </a:t>
            </a:r>
            <a:r>
              <a:rPr lang="en-US" sz="1200">
                <a:latin typeface="DIN Next LT Arabic Light" panose="020B0303020203050203" pitchFamily="34" charset="-78"/>
                <a:cs typeface="DIN Next LT Arabic Light" panose="020B0303020203050203" pitchFamily="34" charset="-78"/>
              </a:rPr>
              <a:t>Cybersecurity Governance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046-4DFA-BFE3-70877B50CC8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046-4DFA-BFE3-70877B50CC88}"/>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6046-4DFA-BFE3-70877B50CC88}"/>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6046-4DFA-BFE3-70877B50CC88}"/>
              </c:ext>
            </c:extLst>
          </c:dPt>
          <c:dLbls>
            <c:dLbl>
              <c:idx val="0"/>
              <c:layout>
                <c:manualLayout>
                  <c:x val="8.4865294955069129E-3"/>
                  <c:y val="-1.06831818662359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46-4DFA-BFE3-70877B50CC88}"/>
                </c:ext>
              </c:extLst>
            </c:dLbl>
            <c:dLbl>
              <c:idx val="1"/>
              <c:layout>
                <c:manualLayout>
                  <c:x val="-4.4528881569123394E-2"/>
                  <c:y val="1.12600971150430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46-4DFA-BFE3-70877B50CC88}"/>
                </c:ext>
              </c:extLst>
            </c:dLbl>
            <c:dLbl>
              <c:idx val="2"/>
              <c:layout>
                <c:manualLayout>
                  <c:x val="-2.2220103265912571E-2"/>
                  <c:y val="3.112706690137648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46-4DFA-BFE3-70877B50CC88}"/>
                </c:ext>
              </c:extLst>
            </c:dLbl>
            <c:dLbl>
              <c:idx val="3"/>
              <c:layout>
                <c:manualLayout>
                  <c:x val="-2.6746252330182924E-2"/>
                  <c:y val="4.22597741010737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46-4DFA-BFE3-70877B50CC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م5'!$B$27:$B$30</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م5'!$C$27:$C$30</c:f>
              <c:numCache>
                <c:formatCode>General</c:formatCode>
                <c:ptCount val="4"/>
                <c:pt idx="0">
                  <c:v>17</c:v>
                </c:pt>
                <c:pt idx="1">
                  <c:v>0</c:v>
                </c:pt>
                <c:pt idx="2">
                  <c:v>0</c:v>
                </c:pt>
                <c:pt idx="3">
                  <c:v>0</c:v>
                </c:pt>
              </c:numCache>
            </c:numRef>
          </c:val>
          <c:extLst>
            <c:ext xmlns:c16="http://schemas.microsoft.com/office/drawing/2014/chart" uri="{C3380CC4-5D6E-409C-BE32-E72D297353CC}">
              <c16:uniqueId val="{00000008-6046-4DFA-BFE3-70877B50CC8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تعزيز الأمن السيبراني - </a:t>
            </a:r>
            <a:r>
              <a:rPr lang="en-US" sz="1200">
                <a:latin typeface="DIN Next LT Arabic Light" panose="020B0303020203050203" pitchFamily="34" charset="-78"/>
                <a:cs typeface="DIN Next LT Arabic Light" panose="020B0303020203050203" pitchFamily="34" charset="-78"/>
              </a:rPr>
              <a:t>Cybersecurity Defense</a:t>
            </a:r>
          </a:p>
        </c:rich>
      </c:tx>
      <c:layout>
        <c:manualLayout>
          <c:xMode val="edge"/>
          <c:yMode val="edge"/>
          <c:x val="0.19526180403049054"/>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5C04-46B4-84A6-562C593FF6EA}"/>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C04-46B4-84A6-562C593FF6EA}"/>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5C04-46B4-84A6-562C593FF6EA}"/>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5C04-46B4-84A6-562C593FF6EA}"/>
              </c:ext>
            </c:extLst>
          </c:dPt>
          <c:dLbls>
            <c:dLbl>
              <c:idx val="0"/>
              <c:layout>
                <c:manualLayout>
                  <c:x val="1.3758465771936611E-2"/>
                  <c:y val="-7.149936963188171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04-46B4-84A6-562C593FF6EA}"/>
                </c:ext>
              </c:extLst>
            </c:dLbl>
            <c:dLbl>
              <c:idx val="1"/>
              <c:layout>
                <c:manualLayout>
                  <c:x val="-6.2372487624193463E-3"/>
                  <c:y val="-2.34477623179190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04-46B4-84A6-562C593FF6EA}"/>
                </c:ext>
              </c:extLst>
            </c:dLbl>
            <c:dLbl>
              <c:idx val="2"/>
              <c:layout>
                <c:manualLayout>
                  <c:x val="-1.6698165267649775E-2"/>
                  <c:y val="4.02081164457650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04-46B4-84A6-562C593FF6EA}"/>
                </c:ext>
              </c:extLst>
            </c:dLbl>
            <c:dLbl>
              <c:idx val="3"/>
              <c:layout>
                <c:manualLayout>
                  <c:x val="-2.6308214267015129E-2"/>
                  <c:y val="1.67660315521360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04-46B4-84A6-562C593FF6E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م5'!$B$45:$B$48</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م5'!$C$45:$C$48</c:f>
              <c:numCache>
                <c:formatCode>General</c:formatCode>
                <c:ptCount val="4"/>
                <c:pt idx="0">
                  <c:v>26</c:v>
                </c:pt>
                <c:pt idx="1">
                  <c:v>0</c:v>
                </c:pt>
                <c:pt idx="2">
                  <c:v>0</c:v>
                </c:pt>
                <c:pt idx="3">
                  <c:v>0</c:v>
                </c:pt>
              </c:numCache>
            </c:numRef>
          </c:val>
          <c:extLst>
            <c:ext xmlns:c16="http://schemas.microsoft.com/office/drawing/2014/chart" uri="{C3380CC4-5D6E-409C-BE32-E72D297353CC}">
              <c16:uniqueId val="{00000008-5C04-46B4-84A6-562C593FF6E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صمود الأمن السيبراني - </a:t>
            </a:r>
            <a:r>
              <a:rPr lang="en-US" sz="1200">
                <a:latin typeface="DIN Next LT Arabic Light" panose="020B0303020203050203" pitchFamily="34" charset="-78"/>
                <a:cs typeface="DIN Next LT Arabic Light" panose="020B0303020203050203" pitchFamily="34" charset="-78"/>
              </a:rPr>
              <a:t>Cybersecurity Resilience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5781-446F-A7EA-6019E6752A4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781-446F-A7EA-6019E6752A4F}"/>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5781-446F-A7EA-6019E6752A4F}"/>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5781-446F-A7EA-6019E6752A4F}"/>
              </c:ext>
            </c:extLst>
          </c:dPt>
          <c:dLbls>
            <c:dLbl>
              <c:idx val="0"/>
              <c:layout>
                <c:manualLayout>
                  <c:x val="2.5847897569603335E-2"/>
                  <c:y val="1.92507693685978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81-446F-A7EA-6019E6752A4F}"/>
                </c:ext>
              </c:extLst>
            </c:dLbl>
            <c:dLbl>
              <c:idx val="1"/>
              <c:layout>
                <c:manualLayout>
                  <c:x val="2.2959937712902195E-2"/>
                  <c:y val="-5.74964261925999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81-446F-A7EA-6019E6752A4F}"/>
                </c:ext>
              </c:extLst>
            </c:dLbl>
            <c:dLbl>
              <c:idx val="2"/>
              <c:layout>
                <c:manualLayout>
                  <c:x val="-6.2831190316773511E-3"/>
                  <c:y val="1.08495129704263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81-446F-A7EA-6019E6752A4F}"/>
                </c:ext>
              </c:extLst>
            </c:dLbl>
            <c:dLbl>
              <c:idx val="3"/>
              <c:layout>
                <c:manualLayout>
                  <c:x val="3.5903537323870574E-3"/>
                  <c:y val="2.50743301002523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81-446F-A7EA-6019E6752A4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م5'!$B$63:$B$66</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م5'!$C$63:$C$66</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5781-446F-A7EA-6019E6752A4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الأمن السيبراني المتعلق بالأطراف الخارجية - </a:t>
            </a:r>
            <a:r>
              <a:rPr lang="en-US" sz="1200">
                <a:latin typeface="DIN Next LT Arabic Light" panose="020B0303020203050203" pitchFamily="34" charset="-78"/>
                <a:cs typeface="DIN Next LT Arabic Light" panose="020B0303020203050203" pitchFamily="34" charset="-78"/>
              </a:rPr>
              <a:t>Third-Party Cybersecurity</a:t>
            </a:r>
          </a:p>
        </c:rich>
      </c:tx>
      <c:layout>
        <c:manualLayout>
          <c:xMode val="edge"/>
          <c:yMode val="edge"/>
          <c:x val="0.12637462729115495"/>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04901868481562"/>
          <c:y val="0.2204125348884704"/>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5E7F-4CFD-86D6-B9FD5A2ECE2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E7F-4CFD-86D6-B9FD5A2ECE26}"/>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5E7F-4CFD-86D6-B9FD5A2ECE26}"/>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5E7F-4CFD-86D6-B9FD5A2ECE26}"/>
              </c:ext>
            </c:extLst>
          </c:dPt>
          <c:dLbls>
            <c:dLbl>
              <c:idx val="0"/>
              <c:layout>
                <c:manualLayout>
                  <c:x val="4.8651066574590597E-2"/>
                  <c:y val="4.45141644421819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7F-4CFD-86D6-B9FD5A2ECE26}"/>
                </c:ext>
              </c:extLst>
            </c:dLbl>
            <c:dLbl>
              <c:idx val="1"/>
              <c:layout>
                <c:manualLayout>
                  <c:x val="3.0669520616179845E-3"/>
                  <c:y val="2.48187478145916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7F-4CFD-86D6-B9FD5A2ECE26}"/>
                </c:ext>
              </c:extLst>
            </c:dLbl>
            <c:dLbl>
              <c:idx val="2"/>
              <c:layout>
                <c:manualLayout>
                  <c:x val="6.8433044216219957E-4"/>
                  <c:y val="-3.5812082000864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7F-4CFD-86D6-B9FD5A2ECE26}"/>
                </c:ext>
              </c:extLst>
            </c:dLbl>
            <c:dLbl>
              <c:idx val="3"/>
              <c:layout>
                <c:manualLayout>
                  <c:x val="7.0429874685750743E-3"/>
                  <c:y val="1.0548986554813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7F-4CFD-86D6-B9FD5A2ECE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م5'!$B$80:$B$83</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م5'!$C$80:$C$83</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5E7F-4CFD-86D6-B9FD5A2ECE2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تعزيز الأمن السيبراني - </a:t>
            </a:r>
            <a:r>
              <a:rPr lang="en-US" sz="1200">
                <a:latin typeface="DIN Next LT Arabic Light" panose="020B0303020203050203" pitchFamily="34" charset="-78"/>
                <a:cs typeface="DIN Next LT Arabic Light" panose="020B0303020203050203" pitchFamily="34" charset="-78"/>
              </a:rPr>
              <a:t>Cybersecurity Defense</a:t>
            </a:r>
          </a:p>
        </c:rich>
      </c:tx>
      <c:layout>
        <c:manualLayout>
          <c:xMode val="edge"/>
          <c:yMode val="edge"/>
          <c:x val="0.19526180403049054"/>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D780-4543-9280-37B988ABEDE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D780-4543-9280-37B988ABEDE5}"/>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780-4543-9280-37B988ABEDE5}"/>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D780-4543-9280-37B988ABEDE5}"/>
              </c:ext>
            </c:extLst>
          </c:dPt>
          <c:dLbls>
            <c:dLbl>
              <c:idx val="0"/>
              <c:layout>
                <c:manualLayout>
                  <c:x val="1.3758465771936611E-2"/>
                  <c:y val="-7.149936963188171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80-4543-9280-37B988ABEDE5}"/>
                </c:ext>
              </c:extLst>
            </c:dLbl>
            <c:dLbl>
              <c:idx val="1"/>
              <c:layout>
                <c:manualLayout>
                  <c:x val="-6.2372487624193463E-3"/>
                  <c:y val="-2.34477623179190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80-4543-9280-37B988ABEDE5}"/>
                </c:ext>
              </c:extLst>
            </c:dLbl>
            <c:dLbl>
              <c:idx val="2"/>
              <c:layout>
                <c:manualLayout>
                  <c:x val="-1.6698165267649775E-2"/>
                  <c:y val="4.02081164457650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80-4543-9280-37B988ABEDE5}"/>
                </c:ext>
              </c:extLst>
            </c:dLbl>
            <c:dLbl>
              <c:idx val="3"/>
              <c:layout>
                <c:manualLayout>
                  <c:x val="-2.6308214267015129E-2"/>
                  <c:y val="1.67660315521360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80-4543-9280-37B988ABEDE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م1'!$B$45:$B$48</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م1'!$C$45:$C$48</c:f>
              <c:numCache>
                <c:formatCode>General</c:formatCode>
                <c:ptCount val="4"/>
                <c:pt idx="0">
                  <c:v>26</c:v>
                </c:pt>
                <c:pt idx="1">
                  <c:v>0</c:v>
                </c:pt>
                <c:pt idx="2">
                  <c:v>0</c:v>
                </c:pt>
                <c:pt idx="3">
                  <c:v>0</c:v>
                </c:pt>
              </c:numCache>
            </c:numRef>
          </c:val>
          <c:extLst>
            <c:ext xmlns:c16="http://schemas.microsoft.com/office/drawing/2014/chart" uri="{C3380CC4-5D6E-409C-BE32-E72D297353CC}">
              <c16:uniqueId val="{00000008-D780-4543-9280-37B988ABEDE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صمود الأمن السيبراني - </a:t>
            </a:r>
            <a:r>
              <a:rPr lang="en-US" sz="1200">
                <a:latin typeface="DIN Next LT Arabic Light" panose="020B0303020203050203" pitchFamily="34" charset="-78"/>
                <a:cs typeface="DIN Next LT Arabic Light" panose="020B0303020203050203" pitchFamily="34" charset="-78"/>
              </a:rPr>
              <a:t>Cybersecurity Resilience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E4F6-49DC-959C-4A08685B1BF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E4F6-49DC-959C-4A08685B1BFC}"/>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E4F6-49DC-959C-4A08685B1BFC}"/>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E4F6-49DC-959C-4A08685B1BFC}"/>
              </c:ext>
            </c:extLst>
          </c:dPt>
          <c:dLbls>
            <c:dLbl>
              <c:idx val="0"/>
              <c:layout>
                <c:manualLayout>
                  <c:x val="2.5847897569603335E-2"/>
                  <c:y val="1.92507693685978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F6-49DC-959C-4A08685B1BFC}"/>
                </c:ext>
              </c:extLst>
            </c:dLbl>
            <c:dLbl>
              <c:idx val="1"/>
              <c:layout>
                <c:manualLayout>
                  <c:x val="2.2959937712902195E-2"/>
                  <c:y val="-5.74964261925999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F6-49DC-959C-4A08685B1BFC}"/>
                </c:ext>
              </c:extLst>
            </c:dLbl>
            <c:dLbl>
              <c:idx val="2"/>
              <c:layout>
                <c:manualLayout>
                  <c:x val="-6.2831190316773511E-3"/>
                  <c:y val="1.08495129704263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F6-49DC-959C-4A08685B1BFC}"/>
                </c:ext>
              </c:extLst>
            </c:dLbl>
            <c:dLbl>
              <c:idx val="3"/>
              <c:layout>
                <c:manualLayout>
                  <c:x val="3.5903537323870574E-3"/>
                  <c:y val="2.50743301002523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F6-49DC-959C-4A08685B1BF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م1'!$B$63:$B$66</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م1'!$C$63:$C$66</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E4F6-49DC-959C-4A08685B1BF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الأمن السيبراني المتعلق بالأطراف الخارجية - </a:t>
            </a:r>
            <a:r>
              <a:rPr lang="en-US" sz="1200">
                <a:latin typeface="DIN Next LT Arabic Light" panose="020B0303020203050203" pitchFamily="34" charset="-78"/>
                <a:cs typeface="DIN Next LT Arabic Light" panose="020B0303020203050203" pitchFamily="34" charset="-78"/>
              </a:rPr>
              <a:t>Third-Party Cybersecurity</a:t>
            </a:r>
          </a:p>
        </c:rich>
      </c:tx>
      <c:layout>
        <c:manualLayout>
          <c:xMode val="edge"/>
          <c:yMode val="edge"/>
          <c:x val="0.12637462729115495"/>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004901868481562"/>
          <c:y val="0.2204125348884704"/>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F992-45F6-B32C-ABCE543A33FA}"/>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F992-45F6-B32C-ABCE543A33FA}"/>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F992-45F6-B32C-ABCE543A33FA}"/>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F992-45F6-B32C-ABCE543A33FA}"/>
              </c:ext>
            </c:extLst>
          </c:dPt>
          <c:dLbls>
            <c:dLbl>
              <c:idx val="0"/>
              <c:layout>
                <c:manualLayout>
                  <c:x val="4.8651066574590597E-2"/>
                  <c:y val="4.451416444218192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92-45F6-B32C-ABCE543A33FA}"/>
                </c:ext>
              </c:extLst>
            </c:dLbl>
            <c:dLbl>
              <c:idx val="1"/>
              <c:layout>
                <c:manualLayout>
                  <c:x val="3.0669520616179845E-3"/>
                  <c:y val="2.48187478145916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92-45F6-B32C-ABCE543A33FA}"/>
                </c:ext>
              </c:extLst>
            </c:dLbl>
            <c:dLbl>
              <c:idx val="2"/>
              <c:layout>
                <c:manualLayout>
                  <c:x val="6.8433044216219957E-4"/>
                  <c:y val="-3.58120820008647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92-45F6-B32C-ABCE543A33FA}"/>
                </c:ext>
              </c:extLst>
            </c:dLbl>
            <c:dLbl>
              <c:idx val="3"/>
              <c:layout>
                <c:manualLayout>
                  <c:x val="7.0429874685750743E-3"/>
                  <c:y val="1.0548986554813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92-45F6-B32C-ABCE543A33F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م1'!$B$80:$B$83</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م1'!$C$80:$C$83</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F992-45F6-B32C-ABCE543A33F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r>
              <a:rPr lang="ar-SA">
                <a:latin typeface="DIN Next LT Arabic Light" panose="020B0303020203050203" pitchFamily="34" charset="-78"/>
                <a:cs typeface="DIN Next LT Arabic Light" panose="020B0303020203050203" pitchFamily="34" charset="-78"/>
              </a:rPr>
              <a:t>المستوى</a:t>
            </a:r>
            <a:r>
              <a:rPr lang="ar-SA" baseline="0">
                <a:latin typeface="DIN Next LT Arabic Light" panose="020B0303020203050203" pitchFamily="34" charset="-78"/>
                <a:cs typeface="DIN Next LT Arabic Light" panose="020B0303020203050203" pitchFamily="34" charset="-78"/>
              </a:rPr>
              <a:t> العام للإلتزام </a:t>
            </a:r>
            <a:r>
              <a:rPr lang="en-US" baseline="0">
                <a:latin typeface="DIN Next LT Arabic Light" panose="020B0303020203050203" pitchFamily="34" charset="-78"/>
                <a:cs typeface="DIN Next LT Arabic Light" panose="020B0303020203050203" pitchFamily="34" charset="-78"/>
              </a:rPr>
              <a:t>General Level of Complince</a:t>
            </a:r>
            <a:endParaRPr lang="en-US">
              <a:latin typeface="DIN Next LT Arabic Light" panose="020B0303020203050203" pitchFamily="34" charset="-78"/>
              <a:cs typeface="DIN Next LT Arabic Light" panose="020B0303020203050203" pitchFamily="34" charset="-78"/>
            </a:endParaRPr>
          </a:p>
        </c:rich>
      </c:tx>
      <c:overlay val="0"/>
      <c:spPr>
        <a:noFill/>
        <a:ln>
          <a:noFill/>
        </a:ln>
        <a:effectLst/>
      </c:spPr>
      <c:txPr>
        <a:bodyPr rot="0" spcFirstLastPara="1" vertOverflow="ellipsis" vert="horz" wrap="square" anchor="ctr" anchorCtr="1"/>
        <a:lstStyle/>
        <a:p>
          <a:pPr rtl="1">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D004-4571-B1E6-E9CBC7C6B41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D004-4571-B1E6-E9CBC7C6B41C}"/>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D004-4571-B1E6-E9CBC7C6B41C}"/>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D004-4571-B1E6-E9CBC7C6B41C}"/>
              </c:ext>
            </c:extLst>
          </c:dPt>
          <c:dLbls>
            <c:dLbl>
              <c:idx val="0"/>
              <c:layout>
                <c:manualLayout>
                  <c:x val="2.9891150844338602E-3"/>
                  <c:y val="1.876726130399219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04-4571-B1E6-E9CBC7C6B41C}"/>
                </c:ext>
              </c:extLst>
            </c:dLbl>
            <c:dLbl>
              <c:idx val="1"/>
              <c:layout>
                <c:manualLayout>
                  <c:x val="1.2265290313314112E-2"/>
                  <c:y val="-1.170398448988124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04-4571-B1E6-E9CBC7C6B41C}"/>
                </c:ext>
              </c:extLst>
            </c:dLbl>
            <c:dLbl>
              <c:idx val="2"/>
              <c:layout>
                <c:manualLayout>
                  <c:x val="-3.6858162416760543E-3"/>
                  <c:y val="8.974991175338484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04-4571-B1E6-E9CBC7C6B41C}"/>
                </c:ext>
              </c:extLst>
            </c:dLbl>
            <c:dLbl>
              <c:idx val="3"/>
              <c:layout>
                <c:manualLayout>
                  <c:x val="-3.1364689118456275E-3"/>
                  <c:y val="-1.7439825836022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04-4571-B1E6-E9CBC7C6B41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م2'!$B$8:$B$11</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م2'!$C$8:$C$11</c:f>
              <c:numCache>
                <c:formatCode>General</c:formatCode>
                <c:ptCount val="4"/>
                <c:pt idx="0">
                  <c:v>47</c:v>
                </c:pt>
                <c:pt idx="1">
                  <c:v>0</c:v>
                </c:pt>
                <c:pt idx="2">
                  <c:v>0</c:v>
                </c:pt>
                <c:pt idx="3">
                  <c:v>0</c:v>
                </c:pt>
              </c:numCache>
            </c:numRef>
          </c:val>
          <c:extLst>
            <c:ext xmlns:c16="http://schemas.microsoft.com/office/drawing/2014/chart" uri="{C3380CC4-5D6E-409C-BE32-E72D297353CC}">
              <c16:uniqueId val="{00000008-D004-4571-B1E6-E9CBC7C6B4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حوكمة الأمن السيبراني - </a:t>
            </a:r>
            <a:r>
              <a:rPr lang="en-US" sz="1200">
                <a:latin typeface="DIN Next LT Arabic Light" panose="020B0303020203050203" pitchFamily="34" charset="-78"/>
                <a:cs typeface="DIN Next LT Arabic Light" panose="020B0303020203050203" pitchFamily="34" charset="-78"/>
              </a:rPr>
              <a:t>Cybersecurity Governance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1FBC-4995-AA65-B3372E12CCCF}"/>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1FBC-4995-AA65-B3372E12CCCF}"/>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1FBC-4995-AA65-B3372E12CCCF}"/>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1FBC-4995-AA65-B3372E12CCCF}"/>
              </c:ext>
            </c:extLst>
          </c:dPt>
          <c:dLbls>
            <c:dLbl>
              <c:idx val="0"/>
              <c:layout>
                <c:manualLayout>
                  <c:x val="8.4865294955069129E-3"/>
                  <c:y val="-1.068318186623590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BC-4995-AA65-B3372E12CCCF}"/>
                </c:ext>
              </c:extLst>
            </c:dLbl>
            <c:dLbl>
              <c:idx val="1"/>
              <c:layout>
                <c:manualLayout>
                  <c:x val="-4.4528881569123394E-2"/>
                  <c:y val="1.12600971150430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BC-4995-AA65-B3372E12CCCF}"/>
                </c:ext>
              </c:extLst>
            </c:dLbl>
            <c:dLbl>
              <c:idx val="2"/>
              <c:layout>
                <c:manualLayout>
                  <c:x val="-2.2220103265912571E-2"/>
                  <c:y val="3.112706690137648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BC-4995-AA65-B3372E12CCCF}"/>
                </c:ext>
              </c:extLst>
            </c:dLbl>
            <c:dLbl>
              <c:idx val="3"/>
              <c:layout>
                <c:manualLayout>
                  <c:x val="-2.6746252330182924E-2"/>
                  <c:y val="4.225977410107379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FBC-4995-AA65-B3372E12CCC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م2'!$B$27:$B$30</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م2'!$C$27:$C$30</c:f>
              <c:numCache>
                <c:formatCode>General</c:formatCode>
                <c:ptCount val="4"/>
                <c:pt idx="0">
                  <c:v>17</c:v>
                </c:pt>
                <c:pt idx="1">
                  <c:v>0</c:v>
                </c:pt>
                <c:pt idx="2">
                  <c:v>0</c:v>
                </c:pt>
                <c:pt idx="3">
                  <c:v>0</c:v>
                </c:pt>
              </c:numCache>
            </c:numRef>
          </c:val>
          <c:extLst>
            <c:ext xmlns:c16="http://schemas.microsoft.com/office/drawing/2014/chart" uri="{C3380CC4-5D6E-409C-BE32-E72D297353CC}">
              <c16:uniqueId val="{00000008-1FBC-4995-AA65-B3372E12CCC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تعزيز الأمن السيبراني - </a:t>
            </a:r>
            <a:r>
              <a:rPr lang="en-US" sz="1200">
                <a:latin typeface="DIN Next LT Arabic Light" panose="020B0303020203050203" pitchFamily="34" charset="-78"/>
                <a:cs typeface="DIN Next LT Arabic Light" panose="020B0303020203050203" pitchFamily="34" charset="-78"/>
              </a:rPr>
              <a:t>Cybersecurity Defense</a:t>
            </a:r>
          </a:p>
        </c:rich>
      </c:tx>
      <c:layout>
        <c:manualLayout>
          <c:xMode val="edge"/>
          <c:yMode val="edge"/>
          <c:x val="0.19526180403049054"/>
          <c:y val="1.1415809007822375E-2"/>
        </c:manualLayout>
      </c:layout>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0E31-4655-915A-1D2E7FAE960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E31-4655-915A-1D2E7FAE960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0E31-4655-915A-1D2E7FAE9604}"/>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0E31-4655-915A-1D2E7FAE9604}"/>
              </c:ext>
            </c:extLst>
          </c:dPt>
          <c:dLbls>
            <c:dLbl>
              <c:idx val="0"/>
              <c:layout>
                <c:manualLayout>
                  <c:x val="1.3758465771936611E-2"/>
                  <c:y val="-7.149936963188171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31-4655-915A-1D2E7FAE9604}"/>
                </c:ext>
              </c:extLst>
            </c:dLbl>
            <c:dLbl>
              <c:idx val="1"/>
              <c:layout>
                <c:manualLayout>
                  <c:x val="-6.2372487624193463E-3"/>
                  <c:y val="-2.34477623179190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31-4655-915A-1D2E7FAE9604}"/>
                </c:ext>
              </c:extLst>
            </c:dLbl>
            <c:dLbl>
              <c:idx val="2"/>
              <c:layout>
                <c:manualLayout>
                  <c:x val="-1.6698165267649775E-2"/>
                  <c:y val="4.0208116445765059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31-4655-915A-1D2E7FAE9604}"/>
                </c:ext>
              </c:extLst>
            </c:dLbl>
            <c:dLbl>
              <c:idx val="3"/>
              <c:layout>
                <c:manualLayout>
                  <c:x val="-2.6308214267015129E-2"/>
                  <c:y val="1.67660315521360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31-4655-915A-1D2E7FAE960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م2'!$B$45:$B$48</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م2'!$C$45:$C$48</c:f>
              <c:numCache>
                <c:formatCode>General</c:formatCode>
                <c:ptCount val="4"/>
                <c:pt idx="0">
                  <c:v>26</c:v>
                </c:pt>
                <c:pt idx="1">
                  <c:v>0</c:v>
                </c:pt>
                <c:pt idx="2">
                  <c:v>0</c:v>
                </c:pt>
                <c:pt idx="3">
                  <c:v>0</c:v>
                </c:pt>
              </c:numCache>
            </c:numRef>
          </c:val>
          <c:extLst>
            <c:ext xmlns:c16="http://schemas.microsoft.com/office/drawing/2014/chart" uri="{C3380CC4-5D6E-409C-BE32-E72D297353CC}">
              <c16:uniqueId val="{00000008-0E31-4655-915A-1D2E7FAE960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r>
              <a:rPr lang="ar-SA" sz="1200">
                <a:latin typeface="DIN Next LT Arabic Light" panose="020B0303020203050203" pitchFamily="34" charset="-78"/>
                <a:cs typeface="DIN Next LT Arabic Light" panose="020B0303020203050203" pitchFamily="34" charset="-78"/>
              </a:rPr>
              <a:t> صمود الأمن السيبراني - </a:t>
            </a:r>
            <a:r>
              <a:rPr lang="en-US" sz="1200">
                <a:latin typeface="DIN Next LT Arabic Light" panose="020B0303020203050203" pitchFamily="34" charset="-78"/>
                <a:cs typeface="DIN Next LT Arabic Light" panose="020B0303020203050203" pitchFamily="34" charset="-78"/>
              </a:rPr>
              <a:t>Cybersecurity Resilience</a:t>
            </a:r>
          </a:p>
        </c:rich>
      </c:tx>
      <c:overlay val="0"/>
      <c:spPr>
        <a:noFill/>
        <a:ln>
          <a:noFill/>
        </a:ln>
        <a:effectLst/>
      </c:spPr>
      <c:txPr>
        <a:bodyPr rot="0" spcFirstLastPara="1" vertOverflow="ellipsis" vert="horz" wrap="square" anchor="ctr" anchorCtr="1"/>
        <a:lstStyle/>
        <a:p>
          <a:pPr rtl="1">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222766144440032"/>
          <c:y val="0.15893312263724652"/>
          <c:w val="0.50388243397869781"/>
          <c:h val="0.67395151510536899"/>
        </c:manualLayout>
      </c:layout>
      <c:pie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4E7E-431A-9E9D-7E93E38ED54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E7E-431A-9E9D-7E93E38ED541}"/>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4E7E-431A-9E9D-7E93E38ED541}"/>
              </c:ext>
            </c:extLst>
          </c:dPt>
          <c:dPt>
            <c:idx val="3"/>
            <c:bubble3D val="0"/>
            <c:spPr>
              <a:solidFill>
                <a:srgbClr val="757575"/>
              </a:solidFill>
              <a:ln w="19050">
                <a:solidFill>
                  <a:schemeClr val="lt1"/>
                </a:solidFill>
              </a:ln>
              <a:effectLst/>
            </c:spPr>
            <c:extLst>
              <c:ext xmlns:c16="http://schemas.microsoft.com/office/drawing/2014/chart" uri="{C3380CC4-5D6E-409C-BE32-E72D297353CC}">
                <c16:uniqueId val="{00000007-4E7E-431A-9E9D-7E93E38ED541}"/>
              </c:ext>
            </c:extLst>
          </c:dPt>
          <c:dLbls>
            <c:dLbl>
              <c:idx val="0"/>
              <c:layout>
                <c:manualLayout>
                  <c:x val="2.5847897569603335E-2"/>
                  <c:y val="1.925076936859789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E-431A-9E9D-7E93E38ED541}"/>
                </c:ext>
              </c:extLst>
            </c:dLbl>
            <c:dLbl>
              <c:idx val="1"/>
              <c:layout>
                <c:manualLayout>
                  <c:x val="2.2959937712902195E-2"/>
                  <c:y val="-5.749642619259998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7E-431A-9E9D-7E93E38ED541}"/>
                </c:ext>
              </c:extLst>
            </c:dLbl>
            <c:dLbl>
              <c:idx val="2"/>
              <c:layout>
                <c:manualLayout>
                  <c:x val="-6.2831190316773511E-3"/>
                  <c:y val="1.084951297042639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7E-431A-9E9D-7E93E38ED541}"/>
                </c:ext>
              </c:extLst>
            </c:dLbl>
            <c:dLbl>
              <c:idx val="3"/>
              <c:layout>
                <c:manualLayout>
                  <c:x val="3.5903537323870574E-3"/>
                  <c:y val="2.50743301002523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7E-431A-9E9D-7E93E38ED54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'ملخص نتائج التقييم والإلتزام م2'!$B$63:$B$66</c:f>
              <c:strCache>
                <c:ptCount val="4"/>
                <c:pt idx="0">
                  <c:v>مطبق كليًا  - Implemented</c:v>
                </c:pt>
                <c:pt idx="1">
                  <c:v>مطبق جزئيًا  - Partially Implemented</c:v>
                </c:pt>
                <c:pt idx="2">
                  <c:v>غير مطبق  - Not Implemented</c:v>
                </c:pt>
                <c:pt idx="3">
                  <c:v>لاينطبق على الجهة  - Not Applicable</c:v>
                </c:pt>
              </c:strCache>
            </c:strRef>
          </c:cat>
          <c:val>
            <c:numRef>
              <c:f>'ملخص نتائج التقييم والإلتزام م2'!$C$63:$C$66</c:f>
              <c:numCache>
                <c:formatCode>General</c:formatCode>
                <c:ptCount val="4"/>
                <c:pt idx="0">
                  <c:v>2</c:v>
                </c:pt>
                <c:pt idx="1">
                  <c:v>0</c:v>
                </c:pt>
                <c:pt idx="2">
                  <c:v>0</c:v>
                </c:pt>
                <c:pt idx="3">
                  <c:v>0</c:v>
                </c:pt>
              </c:numCache>
            </c:numRef>
          </c:val>
          <c:extLst>
            <c:ext xmlns:c16="http://schemas.microsoft.com/office/drawing/2014/chart" uri="{C3380CC4-5D6E-409C-BE32-E72D297353CC}">
              <c16:uniqueId val="{00000008-4E7E-431A-9E9D-7E93E38ED541}"/>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5.3496007871715913E-2"/>
          <c:y val="0.892001758273682"/>
          <c:w val="0.84639972780047812"/>
          <c:h val="8.940224258964077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DIN Next LT Arabic Light" panose="020B0303020203050203" pitchFamily="34" charset="-78"/>
              <a:ea typeface="+mn-ea"/>
              <a:cs typeface="DIN Next LT Arabic Light" panose="020B0303020203050203"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1602;&#1575;&#1574;&#1605;&#1577; &#1575;&#1604;&#1605;&#1581;&#1578;&#1608;&#1610;&#1575;&#1578;'!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1604;&#1604;&#1605;&#1585;&#1601;&#1602; 1'!A1"/><Relationship Id="rId3" Type="http://schemas.openxmlformats.org/officeDocument/2006/relationships/chart" Target="../charts/chart2.xml"/><Relationship Id="rId7" Type="http://schemas.openxmlformats.org/officeDocument/2006/relationships/hyperlink" Target="#&#1575;&#1604;&#1585;&#1574;&#1610;&#1587;&#1610;&#1577;!A1"/><Relationship Id="rId2" Type="http://schemas.openxmlformats.org/officeDocument/2006/relationships/image" Target="../media/image21.em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hyperlink" Target="#'&#1605;&#1593;&#1604;&#1608;&#1605;&#1575;&#1578; &#1593;&#1606; &#1575;&#1604;&#1605;&#1585;&#1601;&#1602; 2'!A1"/><Relationship Id="rId4" Type="http://schemas.openxmlformats.org/officeDocument/2006/relationships/chart" Target="../charts/chart3.xml"/><Relationship Id="rId9" Type="http://schemas.openxmlformats.org/officeDocument/2006/relationships/hyperlink" Target="#'&#1602;&#1575;&#1574;&#1605;&#1577; &#1575;&#1604;&#1605;&#1581;&#1578;&#1608;&#1610;&#1575;&#1578;'!A1"/></Relationships>
</file>

<file path=xl/drawings/_rels/drawing11.xml.rels><?xml version="1.0" encoding="UTF-8" standalone="yes"?>
<Relationships xmlns="http://schemas.openxmlformats.org/package/2006/relationships"><Relationship Id="rId3" Type="http://schemas.openxmlformats.org/officeDocument/2006/relationships/hyperlink" Target="#'&#1581;&#1575;&#1604;&#1577; &#1575;&#1604;&#1575;&#1604;&#1578;&#1586;&#1575;&#1605; &#1576;&#1575;&#1604;&#1590;&#1608;&#1575;&#1576;&#1591; &#1604;&#1604;&#1605;&#1585;&#1601;&#1602; 2'!A1"/><Relationship Id="rId2" Type="http://schemas.openxmlformats.org/officeDocument/2006/relationships/hyperlink" Target="#&#1575;&#1604;&#1585;&#1574;&#1610;&#1587;&#1610;&#1577;!A1"/><Relationship Id="rId1" Type="http://schemas.openxmlformats.org/officeDocument/2006/relationships/image" Target="../media/image23.emf"/><Relationship Id="rId5" Type="http://schemas.openxmlformats.org/officeDocument/2006/relationships/hyperlink" Target="#'&#1602;&#1575;&#1574;&#1605;&#1577; &#1575;&#1604;&#1605;&#1581;&#1578;&#1608;&#1610;&#1575;&#1578;'!A1"/><Relationship Id="rId4" Type="http://schemas.openxmlformats.org/officeDocument/2006/relationships/hyperlink" Target="#'&#1605;&#1604;&#1582;&#1589; &#1606;&#1578;&#1575;&#1574;&#1580; &#1575;&#1604;&#1578;&#1602;&#1610;&#1610;&#1605; &#1608;&#1575;&#1604;&#1573;&#1604;&#1578;&#1586;&#1575;&#1605; &#1605;1'!A1"/></Relationships>
</file>

<file path=xl/drawings/_rels/drawing12.xml.rels><?xml version="1.0" encoding="UTF-8" standalone="yes"?>
<Relationships xmlns="http://schemas.openxmlformats.org/package/2006/relationships"><Relationship Id="rId3" Type="http://schemas.openxmlformats.org/officeDocument/2006/relationships/hyperlink" Target="#'&#1605;&#1604;&#1582;&#1589; &#1606;&#1578;&#1575;&#1574;&#1580; &#1575;&#1604;&#1578;&#1602;&#1610;&#1610;&#1605; &#1608;&#1575;&#1604;&#1573;&#1604;&#1578;&#1586;&#1575;&#1605; &#1605;2'!A1"/><Relationship Id="rId2" Type="http://schemas.openxmlformats.org/officeDocument/2006/relationships/hyperlink" Target="#'&#1605;&#1593;&#1604;&#1608;&#1605;&#1575;&#1578; &#1593;&#1606; &#1575;&#1604;&#1605;&#1585;&#1601;&#1602; 2'!A1"/><Relationship Id="rId1" Type="http://schemas.openxmlformats.org/officeDocument/2006/relationships/hyperlink" Target="#&#1575;&#1604;&#1585;&#1574;&#1610;&#1587;&#1610;&#1577;!A1"/><Relationship Id="rId5" Type="http://schemas.openxmlformats.org/officeDocument/2006/relationships/image" Target="../media/image25.emf"/><Relationship Id="rId4" Type="http://schemas.openxmlformats.org/officeDocument/2006/relationships/hyperlink" Target="#'&#1602;&#1575;&#1574;&#1605;&#1577; &#1575;&#1604;&#1605;&#1581;&#1578;&#1608;&#1610;&#1575;&#1578;'!A1"/></Relationships>
</file>

<file path=xl/drawings/_rels/drawing13.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1604;&#1604;&#1605;&#1585;&#1601;&#1602; 2'!A1"/><Relationship Id="rId3" Type="http://schemas.openxmlformats.org/officeDocument/2006/relationships/chart" Target="../charts/chart7.xml"/><Relationship Id="rId7" Type="http://schemas.openxmlformats.org/officeDocument/2006/relationships/hyperlink" Target="#&#1575;&#1604;&#1585;&#1574;&#1610;&#1587;&#1610;&#1577;!A1"/><Relationship Id="rId2" Type="http://schemas.openxmlformats.org/officeDocument/2006/relationships/image" Target="../media/image27.emf"/><Relationship Id="rId1" Type="http://schemas.openxmlformats.org/officeDocument/2006/relationships/chart" Target="../charts/chart6.xml"/><Relationship Id="rId6"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hyperlink" Target="#'&#1605;&#1593;&#1604;&#1608;&#1605;&#1575;&#1578; &#1593;&#1606; &#1575;&#1604;&#1605;&#1585;&#1601;&#1602; 3'!A1"/><Relationship Id="rId4" Type="http://schemas.openxmlformats.org/officeDocument/2006/relationships/chart" Target="../charts/chart8.xml"/><Relationship Id="rId9" Type="http://schemas.openxmlformats.org/officeDocument/2006/relationships/hyperlink" Target="#'&#1602;&#1575;&#1574;&#1605;&#1577; &#1575;&#1604;&#1605;&#1581;&#1578;&#1608;&#1610;&#1575;&#1578;'!A1"/></Relationships>
</file>

<file path=xl/drawings/_rels/drawing14.xml.rels><?xml version="1.0" encoding="UTF-8" standalone="yes"?>
<Relationships xmlns="http://schemas.openxmlformats.org/package/2006/relationships"><Relationship Id="rId3" Type="http://schemas.openxmlformats.org/officeDocument/2006/relationships/hyperlink" Target="#'&#1581;&#1575;&#1604;&#1577; &#1575;&#1604;&#1575;&#1604;&#1578;&#1586;&#1575;&#1605; &#1576;&#1575;&#1604;&#1590;&#1608;&#1575;&#1576;&#1591; &#1604;&#1604;&#1605;&#1585;&#1601;&#1602; 3'!A1"/><Relationship Id="rId2" Type="http://schemas.openxmlformats.org/officeDocument/2006/relationships/hyperlink" Target="#&#1575;&#1604;&#1585;&#1574;&#1610;&#1587;&#1610;&#1577;!A1"/><Relationship Id="rId1" Type="http://schemas.openxmlformats.org/officeDocument/2006/relationships/image" Target="../media/image29.emf"/><Relationship Id="rId5" Type="http://schemas.openxmlformats.org/officeDocument/2006/relationships/hyperlink" Target="#'&#1602;&#1575;&#1574;&#1605;&#1577; &#1575;&#1604;&#1605;&#1581;&#1578;&#1608;&#1610;&#1575;&#1578;'!A1"/><Relationship Id="rId4" Type="http://schemas.openxmlformats.org/officeDocument/2006/relationships/hyperlink" Target="#'&#1605;&#1604;&#1582;&#1589; &#1606;&#1578;&#1575;&#1574;&#1580; &#1575;&#1604;&#1578;&#1602;&#1610;&#1610;&#1605; &#1608;&#1575;&#1604;&#1573;&#1604;&#1578;&#1586;&#1575;&#1605; &#1605;2'!A1"/></Relationships>
</file>

<file path=xl/drawings/_rels/drawing15.xml.rels><?xml version="1.0" encoding="UTF-8" standalone="yes"?>
<Relationships xmlns="http://schemas.openxmlformats.org/package/2006/relationships"><Relationship Id="rId3" Type="http://schemas.openxmlformats.org/officeDocument/2006/relationships/hyperlink" Target="#'&#1605;&#1604;&#1582;&#1589; &#1606;&#1578;&#1575;&#1574;&#1580; &#1575;&#1604;&#1578;&#1602;&#1610;&#1610;&#1605; &#1608;&#1575;&#1604;&#1573;&#1604;&#1578;&#1586;&#1575;&#1605; &#1605;3'!A1"/><Relationship Id="rId2" Type="http://schemas.openxmlformats.org/officeDocument/2006/relationships/hyperlink" Target="#'&#1605;&#1593;&#1604;&#1608;&#1605;&#1575;&#1578; &#1593;&#1606; &#1575;&#1604;&#1605;&#1585;&#1601;&#1602; 3'!A1"/><Relationship Id="rId1" Type="http://schemas.openxmlformats.org/officeDocument/2006/relationships/hyperlink" Target="#&#1575;&#1604;&#1585;&#1574;&#1610;&#1587;&#1610;&#1577;!A1"/><Relationship Id="rId5" Type="http://schemas.openxmlformats.org/officeDocument/2006/relationships/image" Target="../media/image31.emf"/><Relationship Id="rId4" Type="http://schemas.openxmlformats.org/officeDocument/2006/relationships/hyperlink" Target="#'&#1602;&#1575;&#1574;&#1605;&#1577; &#1575;&#1604;&#1605;&#1581;&#1578;&#1608;&#1610;&#1575;&#1578;'!A1"/></Relationships>
</file>

<file path=xl/drawings/_rels/drawing16.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1604;&#1604;&#1605;&#1585;&#1601;&#1602; 3'!A1"/><Relationship Id="rId3" Type="http://schemas.openxmlformats.org/officeDocument/2006/relationships/chart" Target="../charts/chart12.xml"/><Relationship Id="rId7" Type="http://schemas.openxmlformats.org/officeDocument/2006/relationships/hyperlink" Target="#&#1575;&#1604;&#1585;&#1574;&#1610;&#1587;&#1610;&#1577;!A1"/><Relationship Id="rId2" Type="http://schemas.openxmlformats.org/officeDocument/2006/relationships/image" Target="../media/image33.emf"/><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hyperlink" Target="#'&#1605;&#1593;&#1604;&#1608;&#1605;&#1575;&#1578; &#1593;&#1606; &#1575;&#1604;&#1605;&#1585;&#1601;&#1602; 4'!A1"/><Relationship Id="rId4" Type="http://schemas.openxmlformats.org/officeDocument/2006/relationships/chart" Target="../charts/chart13.xml"/><Relationship Id="rId9" Type="http://schemas.openxmlformats.org/officeDocument/2006/relationships/hyperlink" Target="#'&#1602;&#1575;&#1574;&#1605;&#1577; &#1575;&#1604;&#1605;&#1581;&#1578;&#1608;&#1610;&#1575;&#1578;'!A1"/></Relationships>
</file>

<file path=xl/drawings/_rels/drawing17.xml.rels><?xml version="1.0" encoding="UTF-8" standalone="yes"?>
<Relationships xmlns="http://schemas.openxmlformats.org/package/2006/relationships"><Relationship Id="rId3" Type="http://schemas.openxmlformats.org/officeDocument/2006/relationships/hyperlink" Target="#'&#1581;&#1575;&#1604;&#1577; &#1575;&#1604;&#1575;&#1604;&#1578;&#1586;&#1575;&#1605; &#1576;&#1575;&#1604;&#1590;&#1608;&#1575;&#1576;&#1591; &#1604;&#1604;&#1605;&#1585;&#1601;&#1602; 4'!A1"/><Relationship Id="rId2" Type="http://schemas.openxmlformats.org/officeDocument/2006/relationships/hyperlink" Target="#&#1575;&#1604;&#1585;&#1574;&#1610;&#1587;&#1610;&#1577;!A1"/><Relationship Id="rId1" Type="http://schemas.openxmlformats.org/officeDocument/2006/relationships/image" Target="../media/image35.emf"/><Relationship Id="rId5" Type="http://schemas.openxmlformats.org/officeDocument/2006/relationships/hyperlink" Target="#'&#1602;&#1575;&#1574;&#1605;&#1577; &#1575;&#1604;&#1605;&#1581;&#1578;&#1608;&#1610;&#1575;&#1578;'!A1"/><Relationship Id="rId4" Type="http://schemas.openxmlformats.org/officeDocument/2006/relationships/hyperlink" Target="#'&#1605;&#1604;&#1582;&#1589; &#1606;&#1578;&#1575;&#1574;&#1580; &#1575;&#1604;&#1578;&#1602;&#1610;&#1610;&#1605; &#1608;&#1575;&#1604;&#1573;&#1604;&#1578;&#1586;&#1575;&#1605; &#1605;3'!A1"/></Relationships>
</file>

<file path=xl/drawings/_rels/drawing18.xml.rels><?xml version="1.0" encoding="UTF-8" standalone="yes"?>
<Relationships xmlns="http://schemas.openxmlformats.org/package/2006/relationships"><Relationship Id="rId3" Type="http://schemas.openxmlformats.org/officeDocument/2006/relationships/hyperlink" Target="#'&#1605;&#1604;&#1582;&#1589; &#1606;&#1578;&#1575;&#1574;&#1580; &#1575;&#1604;&#1578;&#1602;&#1610;&#1610;&#1605; &#1608;&#1575;&#1604;&#1573;&#1604;&#1578;&#1586;&#1575;&#1605; &#1605;4'!A1"/><Relationship Id="rId2" Type="http://schemas.openxmlformats.org/officeDocument/2006/relationships/hyperlink" Target="#'&#1605;&#1593;&#1604;&#1608;&#1605;&#1575;&#1578; &#1593;&#1606; &#1575;&#1604;&#1605;&#1585;&#1601;&#1602; 4'!A1"/><Relationship Id="rId1" Type="http://schemas.openxmlformats.org/officeDocument/2006/relationships/hyperlink" Target="#&#1575;&#1604;&#1585;&#1574;&#1610;&#1587;&#1610;&#1577;!A1"/><Relationship Id="rId5" Type="http://schemas.openxmlformats.org/officeDocument/2006/relationships/image" Target="../media/image37.emf"/><Relationship Id="rId4" Type="http://schemas.openxmlformats.org/officeDocument/2006/relationships/hyperlink" Target="#'&#1602;&#1575;&#1574;&#1605;&#1577; &#1575;&#1604;&#1605;&#1581;&#1578;&#1608;&#1610;&#1575;&#1578;'!A1"/></Relationships>
</file>

<file path=xl/drawings/_rels/drawing19.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1604;&#1604;&#1605;&#1585;&#1601;&#1602; 4'!A1"/><Relationship Id="rId3" Type="http://schemas.openxmlformats.org/officeDocument/2006/relationships/chart" Target="../charts/chart17.xml"/><Relationship Id="rId7" Type="http://schemas.openxmlformats.org/officeDocument/2006/relationships/hyperlink" Target="#&#1575;&#1604;&#1585;&#1574;&#1610;&#1587;&#1610;&#1577;!A1"/><Relationship Id="rId2" Type="http://schemas.openxmlformats.org/officeDocument/2006/relationships/image" Target="../media/image39.emf"/><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hyperlink" Target="#'&#1605;&#1593;&#1604;&#1608;&#1605;&#1575;&#1578; &#1593;&#1606; &#1575;&#1604;&#1605;&#1585;&#1601;&#1602; 5'!A1"/><Relationship Id="rId4" Type="http://schemas.openxmlformats.org/officeDocument/2006/relationships/chart" Target="../charts/chart18.xml"/><Relationship Id="rId9" Type="http://schemas.openxmlformats.org/officeDocument/2006/relationships/hyperlink" Target="#'&#1602;&#1575;&#1574;&#1605;&#1577; &#1575;&#1604;&#1605;&#1581;&#1578;&#1608;&#1610;&#1575;&#1578;'!A1"/></Relationships>
</file>

<file path=xl/drawings/_rels/drawing2.xml.rels><?xml version="1.0" encoding="UTF-8" standalone="yes"?>
<Relationships xmlns="http://schemas.openxmlformats.org/package/2006/relationships"><Relationship Id="rId3" Type="http://schemas.openxmlformats.org/officeDocument/2006/relationships/hyperlink" Target="#'&#1587;&#1580;&#1604; &#1575;&#1604;&#1571;&#1583;&#1575;&#1577;'!A1"/><Relationship Id="rId2" Type="http://schemas.openxmlformats.org/officeDocument/2006/relationships/hyperlink" Target="#'Tool Record'!A1"/><Relationship Id="rId1" Type="http://schemas.openxmlformats.org/officeDocument/2006/relationships/hyperlink" Target="#&#1575;&#1604;&#1585;&#1574;&#1610;&#1587;&#1610;&#1577;!A1"/></Relationships>
</file>

<file path=xl/drawings/_rels/drawing20.xml.rels><?xml version="1.0" encoding="UTF-8" standalone="yes"?>
<Relationships xmlns="http://schemas.openxmlformats.org/package/2006/relationships"><Relationship Id="rId3" Type="http://schemas.openxmlformats.org/officeDocument/2006/relationships/hyperlink" Target="#'&#1581;&#1575;&#1604;&#1577; &#1575;&#1604;&#1575;&#1604;&#1578;&#1586;&#1575;&#1605; &#1576;&#1575;&#1604;&#1590;&#1608;&#1575;&#1576;&#1591; &#1604;&#1604;&#1605;&#1585;&#1601;&#1602; 5'!A1"/><Relationship Id="rId2" Type="http://schemas.openxmlformats.org/officeDocument/2006/relationships/hyperlink" Target="#&#1575;&#1604;&#1585;&#1574;&#1610;&#1587;&#1610;&#1577;!A1"/><Relationship Id="rId1" Type="http://schemas.openxmlformats.org/officeDocument/2006/relationships/image" Target="../media/image41.emf"/><Relationship Id="rId5" Type="http://schemas.openxmlformats.org/officeDocument/2006/relationships/hyperlink" Target="#'&#1602;&#1575;&#1574;&#1605;&#1577; &#1575;&#1604;&#1605;&#1581;&#1578;&#1608;&#1610;&#1575;&#1578;'!A1"/><Relationship Id="rId4" Type="http://schemas.openxmlformats.org/officeDocument/2006/relationships/hyperlink" Target="#'&#1605;&#1604;&#1582;&#1589; &#1606;&#1578;&#1575;&#1574;&#1580; &#1575;&#1604;&#1578;&#1602;&#1610;&#1610;&#1605; &#1608;&#1575;&#1604;&#1573;&#1604;&#1578;&#1586;&#1575;&#1605; &#1605;4'!A1"/></Relationships>
</file>

<file path=xl/drawings/_rels/drawing21.xml.rels><?xml version="1.0" encoding="UTF-8" standalone="yes"?>
<Relationships xmlns="http://schemas.openxmlformats.org/package/2006/relationships"><Relationship Id="rId3" Type="http://schemas.openxmlformats.org/officeDocument/2006/relationships/hyperlink" Target="#'&#1605;&#1604;&#1582;&#1589; &#1606;&#1578;&#1575;&#1574;&#1580; &#1575;&#1604;&#1578;&#1602;&#1610;&#1610;&#1605; &#1608;&#1575;&#1604;&#1573;&#1604;&#1578;&#1586;&#1575;&#1605; &#1605;5'!A1"/><Relationship Id="rId2" Type="http://schemas.openxmlformats.org/officeDocument/2006/relationships/hyperlink" Target="#'&#1605;&#1593;&#1604;&#1608;&#1605;&#1575;&#1578; &#1593;&#1606; &#1575;&#1604;&#1605;&#1585;&#1601;&#1602; 5'!A1"/><Relationship Id="rId1" Type="http://schemas.openxmlformats.org/officeDocument/2006/relationships/hyperlink" Target="#&#1575;&#1604;&#1585;&#1574;&#1610;&#1587;&#1610;&#1577;!A1"/><Relationship Id="rId5" Type="http://schemas.openxmlformats.org/officeDocument/2006/relationships/image" Target="../media/image43.emf"/><Relationship Id="rId4" Type="http://schemas.openxmlformats.org/officeDocument/2006/relationships/hyperlink" Target="#'&#1602;&#1575;&#1574;&#1605;&#1577; &#1575;&#1604;&#1605;&#1581;&#1578;&#1608;&#1610;&#1575;&#1578;'!A1"/></Relationships>
</file>

<file path=xl/drawings/_rels/drawing22.xml.rels><?xml version="1.0" encoding="UTF-8" standalone="yes"?>
<Relationships xmlns="http://schemas.openxmlformats.org/package/2006/relationships"><Relationship Id="rId8" Type="http://schemas.openxmlformats.org/officeDocument/2006/relationships/hyperlink" Target="#'&#1581;&#1575;&#1604;&#1577; &#1575;&#1604;&#1575;&#1604;&#1578;&#1586;&#1575;&#1605; &#1576;&#1575;&#1604;&#1590;&#1608;&#1575;&#1576;&#1591; &#1604;&#1604;&#1605;&#1585;&#1601;&#1602; 5'!A1"/><Relationship Id="rId3" Type="http://schemas.openxmlformats.org/officeDocument/2006/relationships/chart" Target="../charts/chart22.xml"/><Relationship Id="rId7" Type="http://schemas.openxmlformats.org/officeDocument/2006/relationships/hyperlink" Target="#&#1575;&#1604;&#1585;&#1574;&#1610;&#1587;&#1610;&#1577;!A1"/><Relationship Id="rId2" Type="http://schemas.openxmlformats.org/officeDocument/2006/relationships/image" Target="../media/image45.emf"/><Relationship Id="rId1" Type="http://schemas.openxmlformats.org/officeDocument/2006/relationships/chart" Target="../charts/chart21.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hyperlink" Target="#'&#1602;&#1575;&#1574;&#1605;&#1577; &#1575;&#1604;&#1605;&#1581;&#1578;&#1608;&#1610;&#1575;&#1578;'!A1"/></Relationships>
</file>

<file path=xl/drawings/_rels/drawing3.xml.rels><?xml version="1.0" encoding="UTF-8" standalone="yes"?>
<Relationships xmlns="http://schemas.openxmlformats.org/package/2006/relationships"><Relationship Id="rId3" Type="http://schemas.openxmlformats.org/officeDocument/2006/relationships/hyperlink" Target="#'&#1575;&#1580;&#1585;&#1575;&#1569;&#1575;&#1578; &#1575;&#1604;&#1578;&#1602;&#1610;&#1610;&#1605; &#1608;&#1602;&#1610;&#1575;&#1587; &#1575;&#1604;&#1573;&#1604;&#1578;&#1586;&#1575;&#1605;'!A1"/><Relationship Id="rId2" Type="http://schemas.openxmlformats.org/officeDocument/2006/relationships/hyperlink" Target="#&#1575;&#1604;&#1585;&#1574;&#1610;&#1587;&#1610;&#1577;!A1"/><Relationship Id="rId1" Type="http://schemas.openxmlformats.org/officeDocument/2006/relationships/hyperlink" Target="#'Tool Record'!A1"/><Relationship Id="rId4" Type="http://schemas.openxmlformats.org/officeDocument/2006/relationships/hyperlink" Target="#'&#1602;&#1575;&#1574;&#1605;&#1577; &#1575;&#1604;&#1605;&#1581;&#1578;&#1608;&#1610;&#1575;&#1578;'!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Summary of Results'!A1"/><Relationship Id="rId18" Type="http://schemas.openxmlformats.org/officeDocument/2006/relationships/hyperlink" Target="#'&#1602;&#1575;&#1574;&#1605;&#1577; &#1575;&#1604;&#1605;&#1581;&#1578;&#1608;&#1610;&#1575;&#1578;'!A1"/><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hyperlink" Target="#Instructions!A1"/><Relationship Id="rId17" Type="http://schemas.openxmlformats.org/officeDocument/2006/relationships/hyperlink" Target="#'&#1587;&#1580;&#1604; &#1575;&#1604;&#1571;&#1583;&#1575;&#1577;'!A1"/><Relationship Id="rId2" Type="http://schemas.openxmlformats.org/officeDocument/2006/relationships/image" Target="../media/image5.png"/><Relationship Id="rId16" Type="http://schemas.openxmlformats.org/officeDocument/2006/relationships/hyperlink" Target="#&#1578;&#1593;&#1604;&#1610;&#1605;&#1575;&#1578;!A1"/><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hyperlink" Target="#Contents!A1"/><Relationship Id="rId5" Type="http://schemas.openxmlformats.org/officeDocument/2006/relationships/image" Target="../media/image8.png"/><Relationship Id="rId15" Type="http://schemas.openxmlformats.org/officeDocument/2006/relationships/hyperlink" Target="#&#1575;&#1604;&#1585;&#1574;&#1610;&#1587;&#1610;&#1577;!A1"/><Relationship Id="rId10" Type="http://schemas.openxmlformats.org/officeDocument/2006/relationships/hyperlink" Target="#Main!A1"/><Relationship Id="rId4" Type="http://schemas.openxmlformats.org/officeDocument/2006/relationships/image" Target="../media/image7.png"/><Relationship Id="rId9" Type="http://schemas.openxmlformats.org/officeDocument/2006/relationships/image" Target="../media/image12.svg"/><Relationship Id="rId14" Type="http://schemas.openxmlformats.org/officeDocument/2006/relationships/hyperlink" Target="#'Tool Record'!A1"/></Relationships>
</file>

<file path=xl/drawings/_rels/drawing5.xml.rels><?xml version="1.0" encoding="UTF-8" standalone="yes"?>
<Relationships xmlns="http://schemas.openxmlformats.org/package/2006/relationships"><Relationship Id="rId3" Type="http://schemas.openxmlformats.org/officeDocument/2006/relationships/hyperlink" Target="#'&#1588;&#1593;&#1575;&#1585; &#1575;&#1604;&#1580;&#1607;&#1577;'!A1"/><Relationship Id="rId2" Type="http://schemas.openxmlformats.org/officeDocument/2006/relationships/hyperlink" Target="#&#1575;&#1604;&#1585;&#1574;&#1610;&#1587;&#1610;&#1577;!A1"/><Relationship Id="rId1" Type="http://schemas.openxmlformats.org/officeDocument/2006/relationships/hyperlink" Target="#'Tool Record'!A1"/><Relationship Id="rId5" Type="http://schemas.openxmlformats.org/officeDocument/2006/relationships/hyperlink" Target="#'&#1602;&#1575;&#1574;&#1605;&#1577; &#1575;&#1604;&#1605;&#1581;&#1578;&#1608;&#1610;&#1575;&#1578;'!A1"/><Relationship Id="rId4" Type="http://schemas.openxmlformats.org/officeDocument/2006/relationships/hyperlink" Target="#'&#1575;&#1580;&#1585;&#1575;&#1569;&#1575;&#1578; &#1575;&#1604;&#1578;&#1602;&#1610;&#1610;&#1605; &#1608;&#1602;&#1610;&#1575;&#1587; &#1575;&#1604;&#1573;&#1604;&#1578;&#1586;&#1575;&#1605;'!A1"/></Relationships>
</file>

<file path=xl/drawings/_rels/drawing6.xml.rels><?xml version="1.0" encoding="UTF-8" standalone="yes"?>
<Relationships xmlns="http://schemas.openxmlformats.org/package/2006/relationships"><Relationship Id="rId3" Type="http://schemas.openxmlformats.org/officeDocument/2006/relationships/hyperlink" Target="#'&#1605;&#1593;&#1604;&#1608;&#1605;&#1575;&#1578; &#1575;&#1587;&#1575;&#1587;&#1610;&#1577; &#1593;&#1606; &#1575;&#1604;&#1580;&#1607;&#1577;'!A1"/><Relationship Id="rId2" Type="http://schemas.openxmlformats.org/officeDocument/2006/relationships/hyperlink" Target="#&#1575;&#1604;&#1585;&#1574;&#1610;&#1587;&#1610;&#1577;!A1"/><Relationship Id="rId1" Type="http://schemas.openxmlformats.org/officeDocument/2006/relationships/hyperlink" Target="#'Tool Record'!A1"/><Relationship Id="rId5" Type="http://schemas.openxmlformats.org/officeDocument/2006/relationships/hyperlink" Target="#'&#1602;&#1575;&#1574;&#1605;&#1577; &#1575;&#1604;&#1605;&#1581;&#1578;&#1608;&#1610;&#1575;&#1578;'!A1"/><Relationship Id="rId4" Type="http://schemas.openxmlformats.org/officeDocument/2006/relationships/hyperlink" Target="#&#1578;&#1593;&#1604;&#1610;&#1605;&#1575;&#1578;!A1"/></Relationships>
</file>

<file path=xl/drawings/_rels/drawing7.xml.rels><?xml version="1.0" encoding="UTF-8" standalone="yes"?>
<Relationships xmlns="http://schemas.openxmlformats.org/package/2006/relationships"><Relationship Id="rId3" Type="http://schemas.openxmlformats.org/officeDocument/2006/relationships/hyperlink" Target="#&#1575;&#1604;&#1585;&#1574;&#1610;&#1587;&#1610;&#1577;!A1"/><Relationship Id="rId2" Type="http://schemas.openxmlformats.org/officeDocument/2006/relationships/hyperlink" Target="#'Tool Record'!A1"/><Relationship Id="rId1" Type="http://schemas.openxmlformats.org/officeDocument/2006/relationships/image" Target="../media/image13.emf"/><Relationship Id="rId6" Type="http://schemas.openxmlformats.org/officeDocument/2006/relationships/hyperlink" Target="#'&#1602;&#1575;&#1574;&#1605;&#1577; &#1575;&#1604;&#1605;&#1581;&#1578;&#1608;&#1610;&#1575;&#1578;'!A1"/><Relationship Id="rId5" Type="http://schemas.openxmlformats.org/officeDocument/2006/relationships/hyperlink" Target="#'&#1588;&#1593;&#1575;&#1585; &#1575;&#1604;&#1580;&#1607;&#1577;'!A1"/><Relationship Id="rId4" Type="http://schemas.openxmlformats.org/officeDocument/2006/relationships/hyperlink" Target="#'&#1605;&#1593;&#1604;&#1608;&#1605;&#1575;&#1578; &#1593;&#1606; &#1575;&#1604;&#1605;&#1585;&#1601;&#1602; 1 '!A1"/></Relationships>
</file>

<file path=xl/drawings/_rels/drawing8.xml.rels><?xml version="1.0" encoding="UTF-8" standalone="yes"?>
<Relationships xmlns="http://schemas.openxmlformats.org/package/2006/relationships"><Relationship Id="rId3" Type="http://schemas.openxmlformats.org/officeDocument/2006/relationships/hyperlink" Target="#'&#1581;&#1575;&#1604;&#1577; &#1575;&#1604;&#1575;&#1604;&#1578;&#1586;&#1575;&#1605; &#1576;&#1575;&#1604;&#1590;&#1608;&#1575;&#1576;&#1591; &#1604;&#1604;&#1605;&#1585;&#1601;&#1602; 1'!A1"/><Relationship Id="rId2" Type="http://schemas.openxmlformats.org/officeDocument/2006/relationships/hyperlink" Target="#&#1575;&#1604;&#1585;&#1574;&#1610;&#1587;&#1610;&#1577;!A1"/><Relationship Id="rId1" Type="http://schemas.openxmlformats.org/officeDocument/2006/relationships/image" Target="../media/image15.emf"/><Relationship Id="rId5" Type="http://schemas.openxmlformats.org/officeDocument/2006/relationships/hyperlink" Target="#'&#1602;&#1575;&#1574;&#1605;&#1577; &#1575;&#1604;&#1605;&#1581;&#1578;&#1608;&#1610;&#1575;&#1578;'!A1"/><Relationship Id="rId4" Type="http://schemas.openxmlformats.org/officeDocument/2006/relationships/hyperlink" Target="#'&#1605;&#1593;&#1604;&#1608;&#1605;&#1575;&#1578; &#1575;&#1587;&#1575;&#1587;&#1610;&#1577; &#1593;&#1606; &#1575;&#1604;&#1580;&#1607;&#1577;'!A1"/></Relationships>
</file>

<file path=xl/drawings/_rels/drawing9.xml.rels><?xml version="1.0" encoding="UTF-8" standalone="yes"?>
<Relationships xmlns="http://schemas.openxmlformats.org/package/2006/relationships"><Relationship Id="rId3" Type="http://schemas.openxmlformats.org/officeDocument/2006/relationships/hyperlink" Target="#'&#1605;&#1604;&#1582;&#1589; &#1606;&#1578;&#1575;&#1574;&#1580; &#1575;&#1604;&#1578;&#1602;&#1610;&#1610;&#1605; &#1608;&#1575;&#1604;&#1573;&#1604;&#1578;&#1586;&#1575;&#1605; &#1605;1'!A1"/><Relationship Id="rId2" Type="http://schemas.openxmlformats.org/officeDocument/2006/relationships/hyperlink" Target="#'&#1605;&#1593;&#1604;&#1608;&#1605;&#1575;&#1578; &#1593;&#1606; &#1575;&#1604;&#1605;&#1585;&#1601;&#1602; 1 '!A1"/><Relationship Id="rId1" Type="http://schemas.openxmlformats.org/officeDocument/2006/relationships/hyperlink" Target="#&#1575;&#1604;&#1585;&#1574;&#1610;&#1587;&#1610;&#1577;!A1"/><Relationship Id="rId5" Type="http://schemas.openxmlformats.org/officeDocument/2006/relationships/image" Target="../media/image17.emf"/><Relationship Id="rId4" Type="http://schemas.openxmlformats.org/officeDocument/2006/relationships/hyperlink" Target="#'&#1602;&#1575;&#1574;&#1605;&#1577; &#1575;&#1604;&#1605;&#1581;&#1578;&#1608;&#1610;&#1575;&#1578;'!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1</xdr:rowOff>
    </xdr:from>
    <xdr:to>
      <xdr:col>1</xdr:col>
      <xdr:colOff>1783081</xdr:colOff>
      <xdr:row>1</xdr:row>
      <xdr:rowOff>1490473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1" y="190501"/>
          <a:ext cx="1783080" cy="1490472"/>
        </a:xfrm>
        <a:prstGeom prst="rect">
          <a:avLst/>
        </a:prstGeom>
      </xdr:spPr>
    </xdr:pic>
    <xdr:clientData/>
  </xdr:twoCellAnchor>
  <xdr:twoCellAnchor>
    <xdr:from>
      <xdr:col>6</xdr:col>
      <xdr:colOff>996951</xdr:colOff>
      <xdr:row>12</xdr:row>
      <xdr:rowOff>6350</xdr:rowOff>
    </xdr:from>
    <xdr:to>
      <xdr:col>8</xdr:col>
      <xdr:colOff>209553</xdr:colOff>
      <xdr:row>14</xdr:row>
      <xdr:rowOff>76200</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flipH="1">
          <a:off x="10294886697" y="5067300"/>
          <a:ext cx="1035052" cy="539750"/>
        </a:xfrm>
        <a:prstGeom prst="roundRect">
          <a:avLst/>
        </a:prstGeom>
        <a:solidFill>
          <a:srgbClr val="BFBFB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b="1">
              <a:solidFill>
                <a:schemeClr val="tx1"/>
              </a:solidFill>
              <a:latin typeface="DIN Next LT Arabic Light" panose="020B0303020203050203" pitchFamily="34" charset="-78"/>
              <a:cs typeface="DIN Next LT Arabic Light" panose="020B0303020203050203" pitchFamily="34" charset="-78"/>
            </a:rPr>
            <a:t>ابدأ</a:t>
          </a:r>
          <a:r>
            <a:rPr lang="ar-SA" sz="1100" b="1" baseline="0">
              <a:solidFill>
                <a:schemeClr val="tx1"/>
              </a:solidFill>
              <a:latin typeface="DIN Next LT Arabic Light" panose="020B0303020203050203" pitchFamily="34" charset="-78"/>
              <a:cs typeface="DIN Next LT Arabic Light" panose="020B0303020203050203" pitchFamily="34" charset="-78"/>
            </a:rPr>
            <a:t> </a:t>
          </a:r>
          <a:r>
            <a:rPr lang="en-US" sz="1100" b="1" baseline="0">
              <a:solidFill>
                <a:schemeClr val="tx1"/>
              </a:solidFill>
              <a:latin typeface="DIN Next LT Arabic Light" panose="020B0303020203050203" pitchFamily="34" charset="-78"/>
              <a:cs typeface="DIN Next LT Arabic Light" panose="020B0303020203050203" pitchFamily="34" charset="-78"/>
            </a:rPr>
            <a:t>&lt;&lt;  </a:t>
          </a:r>
        </a:p>
        <a:p>
          <a:pPr algn="ctr" rtl="1"/>
          <a:r>
            <a:rPr lang="en-US" sz="1100" b="1" baseline="0">
              <a:solidFill>
                <a:schemeClr val="tx1"/>
              </a:solidFill>
              <a:latin typeface="DIN Next LT Arabic Light" panose="020B0303020203050203" pitchFamily="34" charset="-78"/>
              <a:cs typeface="DIN Next LT Arabic Light" panose="020B0303020203050203" pitchFamily="34" charset="-78"/>
            </a:rPr>
            <a:t>START &gt;&gt;</a:t>
          </a:r>
          <a:endParaRPr lang="en-US" sz="1100" b="1">
            <a:solidFill>
              <a:schemeClr val="tx1"/>
            </a:solidFill>
            <a:latin typeface="DIN Next LT Arabic Light" panose="020B0303020203050203" pitchFamily="34" charset="-78"/>
            <a:cs typeface="DIN Next LT Arabic Light" panose="020B0303020203050203" pitchFamily="34" charset="-78"/>
          </a:endParaRPr>
        </a:p>
      </xdr:txBody>
    </xdr:sp>
    <xdr:clientData/>
  </xdr:twoCellAnchor>
  <mc:AlternateContent xmlns:mc="http://schemas.openxmlformats.org/markup-compatibility/2006">
    <mc:Choice xmlns:a14="http://schemas.microsoft.com/office/drawing/2010/main" Requires="a14">
      <xdr:twoCellAnchor editAs="oneCell">
        <xdr:from>
          <xdr:col>6</xdr:col>
          <xdr:colOff>1028700</xdr:colOff>
          <xdr:row>1</xdr:row>
          <xdr:rowOff>57150</xdr:rowOff>
        </xdr:from>
        <xdr:to>
          <xdr:col>10</xdr:col>
          <xdr:colOff>122238</xdr:colOff>
          <xdr:row>1</xdr:row>
          <xdr:rowOff>1524000</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شعار الجهة'!$E$7:$H$9" spid="_x0000_s54830"/>
                </a:ext>
              </a:extLst>
            </xdr:cNvPicPr>
          </xdr:nvPicPr>
          <xdr:blipFill>
            <a:blip xmlns:r="http://schemas.openxmlformats.org/officeDocument/2006/relationships" r:embed="rId3"/>
            <a:srcRect/>
            <a:stretch>
              <a:fillRect/>
            </a:stretch>
          </xdr:blipFill>
          <xdr:spPr bwMode="auto">
            <a:xfrm>
              <a:off x="9825610587" y="304800"/>
              <a:ext cx="2246313" cy="14668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16</xdr:row>
      <xdr:rowOff>185737</xdr:rowOff>
    </xdr:from>
    <xdr:to>
      <xdr:col>10</xdr:col>
      <xdr:colOff>711200</xdr:colOff>
      <xdr:row>17</xdr:row>
      <xdr:rowOff>225637</xdr:rowOff>
    </xdr:to>
    <xdr:sp macro="" textlink="">
      <xdr:nvSpPr>
        <xdr:cNvPr id="8" name="Rounded Rectangle 7">
          <a:extLst>
            <a:ext uri="{FF2B5EF4-FFF2-40B4-BE49-F238E27FC236}">
              <a16:creationId xmlns:a16="http://schemas.microsoft.com/office/drawing/2014/main" id="{00000000-0008-0000-0000-000008000000}"/>
            </a:ext>
          </a:extLst>
        </xdr:cNvPr>
        <xdr:cNvSpPr>
          <a:spLocks/>
        </xdr:cNvSpPr>
      </xdr:nvSpPr>
      <xdr:spPr>
        <a:xfrm flipH="1">
          <a:off x="10292911850" y="5970587"/>
          <a:ext cx="9753600" cy="274850"/>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2</xdr:row>
      <xdr:rowOff>0</xdr:rowOff>
    </xdr:from>
    <xdr:to>
      <xdr:col>4</xdr:col>
      <xdr:colOff>4781550</xdr:colOff>
      <xdr:row>2</xdr:row>
      <xdr:rowOff>793750</xdr:rowOff>
    </xdr:to>
    <xdr:sp macro="" textlink="">
      <xdr:nvSpPr>
        <xdr:cNvPr id="2" name="Rectangle: Rounded Corners 1">
          <a:extLst>
            <a:ext uri="{FF2B5EF4-FFF2-40B4-BE49-F238E27FC236}">
              <a16:creationId xmlns:a16="http://schemas.microsoft.com/office/drawing/2014/main" id="{00000000-0008-0000-0900-000002000000}"/>
            </a:ext>
          </a:extLst>
        </xdr:cNvPr>
        <xdr:cNvSpPr/>
      </xdr:nvSpPr>
      <xdr:spPr>
        <a:xfrm flipH="1">
          <a:off x="11553377325" y="1943100"/>
          <a:ext cx="8067674" cy="793750"/>
        </a:xfrm>
        <a:prstGeom prst="roundRect">
          <a:avLst/>
        </a:prstGeom>
        <a:gradFill flip="none" rotWithShape="1">
          <a:gsLst>
            <a:gs pos="0">
              <a:srgbClr val="293B81"/>
            </a:gs>
            <a:gs pos="48000">
              <a:srgbClr val="17479E"/>
            </a:gs>
            <a:gs pos="100000">
              <a:srgbClr val="00B6AC"/>
            </a:gs>
          </a:gsLst>
          <a:lin ang="108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ar-SA" sz="1600" b="1">
              <a:solidFill>
                <a:schemeClr val="bg1"/>
              </a:solidFill>
              <a:latin typeface="DIN Next LT Arabic Light" panose="020B0303020203050203" pitchFamily="34" charset="-78"/>
              <a:cs typeface="DIN Next LT Arabic Light" panose="020B0303020203050203" pitchFamily="34" charset="-78"/>
            </a:rPr>
            <a:t>ملخص نتائج تقييم ضوابط الأمن السيبراني للأنظمة التشغيلية للمرفق رقم ١</a:t>
          </a:r>
        </a:p>
        <a:p>
          <a:pPr algn="ctr"/>
          <a:r>
            <a:rPr lang="ar-SA" sz="1600" b="1">
              <a:solidFill>
                <a:schemeClr val="bg1"/>
              </a:solidFill>
              <a:latin typeface="DIN Next LT Arabic Light" panose="020B0303020203050203" pitchFamily="34" charset="-78"/>
              <a:cs typeface="DIN Next LT Arabic Light" panose="020B0303020203050203" pitchFamily="34" charset="-78"/>
            </a:rPr>
            <a:t>)</a:t>
          </a:r>
          <a:r>
            <a:rPr lang="en-US" sz="1600" b="1">
              <a:solidFill>
                <a:schemeClr val="bg1"/>
              </a:solidFill>
              <a:latin typeface="DIN Next LT Arabic Light" panose="020B0303020203050203" pitchFamily="34" charset="-78"/>
              <a:cs typeface="DIN Next LT Arabic Light" panose="020B0303020203050203" pitchFamily="34" charset="-78"/>
            </a:rPr>
            <a:t>OTCC-1:2022)  Summary Of Assessment Results for Facitlity Number 1</a:t>
          </a:r>
        </a:p>
      </xdr:txBody>
    </xdr:sp>
    <xdr:clientData/>
  </xdr:twoCellAnchor>
  <xdr:twoCellAnchor>
    <xdr:from>
      <xdr:col>3</xdr:col>
      <xdr:colOff>500062</xdr:colOff>
      <xdr:row>5</xdr:row>
      <xdr:rowOff>157162</xdr:rowOff>
    </xdr:from>
    <xdr:to>
      <xdr:col>4</xdr:col>
      <xdr:colOff>4286250</xdr:colOff>
      <xdr:row>18</xdr:row>
      <xdr:rowOff>38100</xdr:rowOff>
    </xdr:to>
    <xdr:graphicFrame macro="">
      <xdr:nvGraphicFramePr>
        <xdr:cNvPr id="12" name="Chart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2116144</xdr:colOff>
          <xdr:row>1</xdr:row>
          <xdr:rowOff>58420</xdr:rowOff>
        </xdr:from>
        <xdr:to>
          <xdr:col>4</xdr:col>
          <xdr:colOff>4397382</xdr:colOff>
          <xdr:row>1</xdr:row>
          <xdr:rowOff>1512570</xdr:rowOff>
        </xdr:to>
        <xdr:pic>
          <xdr:nvPicPr>
            <xdr:cNvPr id="14" name="Picture 13">
              <a:extLst>
                <a:ext uri="{FF2B5EF4-FFF2-40B4-BE49-F238E27FC236}">
                  <a16:creationId xmlns:a16="http://schemas.microsoft.com/office/drawing/2014/main" id="{00000000-0008-0000-0900-00000E000000}"/>
                </a:ext>
              </a:extLst>
            </xdr:cNvPr>
            <xdr:cNvPicPr>
              <a:picLocks noChangeAspect="1" noChangeArrowheads="1"/>
              <a:extLst>
                <a:ext uri="{84589F7E-364E-4C9E-8A38-B11213B215E9}">
                  <a14:cameraTool cellRange="'شعار الجهة'!$E$7:$H$9" spid="_x0000_s87401"/>
                </a:ext>
              </a:extLst>
            </xdr:cNvPicPr>
          </xdr:nvPicPr>
          <xdr:blipFill>
            <a:blip xmlns:r="http://schemas.openxmlformats.org/officeDocument/2006/relationships" r:embed="rId2"/>
            <a:srcRect/>
            <a:stretch>
              <a:fillRect/>
            </a:stretch>
          </xdr:blipFill>
          <xdr:spPr bwMode="auto">
            <a:xfrm>
              <a:off x="5568957" y="312420"/>
              <a:ext cx="2357438" cy="1454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514350</xdr:colOff>
      <xdr:row>24</xdr:row>
      <xdr:rowOff>228600</xdr:rowOff>
    </xdr:from>
    <xdr:to>
      <xdr:col>4</xdr:col>
      <xdr:colOff>4300538</xdr:colOff>
      <xdr:row>37</xdr:row>
      <xdr:rowOff>71230</xdr:rowOff>
    </xdr:to>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420756</xdr:colOff>
      <xdr:row>42</xdr:row>
      <xdr:rowOff>238126</xdr:rowOff>
    </xdr:from>
    <xdr:to>
      <xdr:col>4</xdr:col>
      <xdr:colOff>4206944</xdr:colOff>
      <xdr:row>55</xdr:row>
      <xdr:rowOff>89453</xdr:rowOff>
    </xdr:to>
    <xdr:graphicFrame macro="">
      <xdr:nvGraphicFramePr>
        <xdr:cNvPr id="16" name="Chart 15">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371475</xdr:colOff>
      <xdr:row>60</xdr:row>
      <xdr:rowOff>180975</xdr:rowOff>
    </xdr:from>
    <xdr:to>
      <xdr:col>4</xdr:col>
      <xdr:colOff>4157663</xdr:colOff>
      <xdr:row>72</xdr:row>
      <xdr:rowOff>123825</xdr:rowOff>
    </xdr:to>
    <xdr:graphicFrame macro="">
      <xdr:nvGraphicFramePr>
        <xdr:cNvPr id="17" name="Chart 16">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390525</xdr:colOff>
      <xdr:row>77</xdr:row>
      <xdr:rowOff>228600</xdr:rowOff>
    </xdr:from>
    <xdr:to>
      <xdr:col>4</xdr:col>
      <xdr:colOff>4176713</xdr:colOff>
      <xdr:row>90</xdr:row>
      <xdr:rowOff>47625</xdr:rowOff>
    </xdr:to>
    <xdr:graphicFrame macro="">
      <xdr:nvGraphicFramePr>
        <xdr:cNvPr id="19" name="Chart 18">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120650</xdr:colOff>
      <xdr:row>0</xdr:row>
      <xdr:rowOff>108970</xdr:rowOff>
    </xdr:from>
    <xdr:to>
      <xdr:col>1</xdr:col>
      <xdr:colOff>736600</xdr:colOff>
      <xdr:row>1</xdr:row>
      <xdr:rowOff>171450</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0900-000009000000}"/>
            </a:ext>
          </a:extLst>
        </xdr:cNvPr>
        <xdr:cNvSpPr/>
      </xdr:nvSpPr>
      <xdr:spPr>
        <a:xfrm flipH="1">
          <a:off x="12081725900" y="108970"/>
          <a:ext cx="1117600" cy="31648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298755</xdr:colOff>
      <xdr:row>0</xdr:row>
      <xdr:rowOff>101203</xdr:rowOff>
    </xdr:from>
    <xdr:to>
      <xdr:col>2</xdr:col>
      <xdr:colOff>1249049</xdr:colOff>
      <xdr:row>1</xdr:row>
      <xdr:rowOff>139700</xdr:rowOff>
    </xdr:to>
    <xdr:sp macro="" textlink="">
      <xdr:nvSpPr>
        <xdr:cNvPr id="11" name="Rectangle: Rounded Corners 8">
          <a:hlinkClick xmlns:r="http://schemas.openxmlformats.org/officeDocument/2006/relationships" r:id="rId8"/>
          <a:extLst>
            <a:ext uri="{FF2B5EF4-FFF2-40B4-BE49-F238E27FC236}">
              <a16:creationId xmlns:a16="http://schemas.microsoft.com/office/drawing/2014/main" id="{00000000-0008-0000-0900-00000B000000}"/>
            </a:ext>
          </a:extLst>
        </xdr:cNvPr>
        <xdr:cNvSpPr/>
      </xdr:nvSpPr>
      <xdr:spPr>
        <a:xfrm flipH="1">
          <a:off x="12078838551" y="101203"/>
          <a:ext cx="950294" cy="29249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810729</xdr:colOff>
      <xdr:row>0</xdr:row>
      <xdr:rowOff>107950</xdr:rowOff>
    </xdr:from>
    <xdr:to>
      <xdr:col>2</xdr:col>
      <xdr:colOff>179978</xdr:colOff>
      <xdr:row>1</xdr:row>
      <xdr:rowOff>158750</xdr:rowOff>
    </xdr:to>
    <xdr:sp macro="" textlink="">
      <xdr:nvSpPr>
        <xdr:cNvPr id="13" name="Rectangle: Rounded Corners 8">
          <a:hlinkClick xmlns:r="http://schemas.openxmlformats.org/officeDocument/2006/relationships" r:id="rId9"/>
          <a:extLst>
            <a:ext uri="{FF2B5EF4-FFF2-40B4-BE49-F238E27FC236}">
              <a16:creationId xmlns:a16="http://schemas.microsoft.com/office/drawing/2014/main" id="{00000000-0008-0000-0900-00000D000000}"/>
            </a:ext>
          </a:extLst>
        </xdr:cNvPr>
        <xdr:cNvSpPr/>
      </xdr:nvSpPr>
      <xdr:spPr>
        <a:xfrm flipH="1">
          <a:off x="12079907622" y="107950"/>
          <a:ext cx="1744149" cy="30480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1416050</xdr:colOff>
      <xdr:row>0</xdr:row>
      <xdr:rowOff>88900</xdr:rowOff>
    </xdr:from>
    <xdr:to>
      <xdr:col>3</xdr:col>
      <xdr:colOff>622300</xdr:colOff>
      <xdr:row>1</xdr:row>
      <xdr:rowOff>120650</xdr:rowOff>
    </xdr:to>
    <xdr:sp macro="" textlink="">
      <xdr:nvSpPr>
        <xdr:cNvPr id="18" name="Rectangle: Rounded Corners 8">
          <a:hlinkClick xmlns:r="http://schemas.openxmlformats.org/officeDocument/2006/relationships" r:id="rId10"/>
          <a:extLst>
            <a:ext uri="{FF2B5EF4-FFF2-40B4-BE49-F238E27FC236}">
              <a16:creationId xmlns:a16="http://schemas.microsoft.com/office/drawing/2014/main" id="{00000000-0008-0000-0900-000012000000}"/>
            </a:ext>
          </a:extLst>
        </xdr:cNvPr>
        <xdr:cNvSpPr/>
      </xdr:nvSpPr>
      <xdr:spPr>
        <a:xfrm flipH="1">
          <a:off x="12077706350" y="88900"/>
          <a:ext cx="965200" cy="28575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1213556</xdr:colOff>
      <xdr:row>3</xdr:row>
      <xdr:rowOff>261937</xdr:rowOff>
    </xdr:from>
    <xdr:to>
      <xdr:col>5</xdr:col>
      <xdr:colOff>1</xdr:colOff>
      <xdr:row>5</xdr:row>
      <xdr:rowOff>254000</xdr:rowOff>
    </xdr:to>
    <xdr:sp macro="" textlink="">
      <xdr:nvSpPr>
        <xdr:cNvPr id="2" name="Rectangle: Rounded Corners 1">
          <a:extLst>
            <a:ext uri="{FF2B5EF4-FFF2-40B4-BE49-F238E27FC236}">
              <a16:creationId xmlns:a16="http://schemas.microsoft.com/office/drawing/2014/main" id="{00000000-0008-0000-0A00-000002000000}"/>
            </a:ext>
          </a:extLst>
        </xdr:cNvPr>
        <xdr:cNvSpPr/>
      </xdr:nvSpPr>
      <xdr:spPr>
        <a:xfrm flipH="1">
          <a:off x="9672904199" y="1671637"/>
          <a:ext cx="6920795" cy="71596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800" kern="1200">
              <a:solidFill>
                <a:schemeClr val="lt1"/>
              </a:solidFill>
              <a:latin typeface="DIN Next LT W23 Medium" charset="0"/>
              <a:ea typeface="DIN Next LT W23 Medium" charset="0"/>
              <a:cs typeface="DIN Next LT W23 Medium" charset="0"/>
            </a:rPr>
            <a:t>معلومات عن المرفق رقم ٢</a:t>
          </a:r>
        </a:p>
        <a:p>
          <a:pPr marL="0" marR="0" indent="0" algn="ctr" defTabSz="457200" rtl="1" eaLnBrk="1" fontAlgn="auto" latinLnBrk="0" hangingPunct="1">
            <a:lnSpc>
              <a:spcPct val="100000"/>
            </a:lnSpc>
            <a:spcBef>
              <a:spcPts val="0"/>
            </a:spcBef>
            <a:spcAft>
              <a:spcPts val="0"/>
            </a:spcAft>
            <a:buClrTx/>
            <a:buSzTx/>
            <a:buFontTx/>
            <a:buNone/>
            <a:tabLst/>
            <a:defRPr/>
          </a:pPr>
          <a:r>
            <a:rPr lang="en-US" sz="1800" kern="1200">
              <a:solidFill>
                <a:schemeClr val="lt1"/>
              </a:solidFill>
              <a:latin typeface="DIN Next LT W23 Medium" charset="0"/>
              <a:ea typeface="DIN Next LT W23 Medium" charset="0"/>
              <a:cs typeface="DIN Next LT W23 Medium" charset="0"/>
            </a:rPr>
            <a:t> Information About Facility Number 2</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flipH="1">
          <a:off x="9672904378" y="495300"/>
          <a:ext cx="1989490" cy="905581"/>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1005761</xdr:colOff>
          <xdr:row>0</xdr:row>
          <xdr:rowOff>95250</xdr:rowOff>
        </xdr:from>
        <xdr:to>
          <xdr:col>5</xdr:col>
          <xdr:colOff>51674</xdr:colOff>
          <xdr:row>3</xdr:row>
          <xdr:rowOff>146050</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a:extLst>
                <a:ext uri="{84589F7E-364E-4C9E-8A38-B11213B215E9}">
                  <a14:cameraTool cellRange="'شعار الجهة'!$E$7:$H$9" spid="_x0000_s73086"/>
                </a:ext>
              </a:extLst>
            </xdr:cNvPicPr>
          </xdr:nvPicPr>
          <xdr:blipFill>
            <a:blip xmlns:r="http://schemas.openxmlformats.org/officeDocument/2006/relationships" r:embed="rId1"/>
            <a:srcRect/>
            <a:stretch>
              <a:fillRect/>
            </a:stretch>
          </xdr:blipFill>
          <xdr:spPr bwMode="auto">
            <a:xfrm>
              <a:off x="9672852526" y="9525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33617</xdr:colOff>
      <xdr:row>0</xdr:row>
      <xdr:rowOff>101873</xdr:rowOff>
    </xdr:from>
    <xdr:to>
      <xdr:col>0</xdr:col>
      <xdr:colOff>1154843</xdr:colOff>
      <xdr:row>1</xdr:row>
      <xdr:rowOff>110680</xdr:rowOff>
    </xdr:to>
    <xdr:sp macro="" textlink="">
      <xdr:nvSpPr>
        <xdr:cNvPr id="5" name="Rectangle: Rounded Corners 8">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flipH="1">
          <a:off x="9679883707" y="101873"/>
          <a:ext cx="1121226"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1362547</xdr:colOff>
      <xdr:row>0</xdr:row>
      <xdr:rowOff>94106</xdr:rowOff>
    </xdr:from>
    <xdr:to>
      <xdr:col>2</xdr:col>
      <xdr:colOff>2313181</xdr:colOff>
      <xdr:row>1</xdr:row>
      <xdr:rowOff>102913</xdr:rowOff>
    </xdr:to>
    <xdr:sp macro="" textlink="">
      <xdr:nvSpPr>
        <xdr:cNvPr id="6" name="Rectangle: Rounded Corners 8">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flipH="1">
          <a:off x="9676220294" y="94106"/>
          <a:ext cx="95063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376822</xdr:colOff>
      <xdr:row>0</xdr:row>
      <xdr:rowOff>94106</xdr:rowOff>
    </xdr:from>
    <xdr:to>
      <xdr:col>2</xdr:col>
      <xdr:colOff>1327116</xdr:colOff>
      <xdr:row>1</xdr:row>
      <xdr:rowOff>102913</xdr:rowOff>
    </xdr:to>
    <xdr:sp macro="" textlink="">
      <xdr:nvSpPr>
        <xdr:cNvPr id="7" name="Rectangle: Rounded Corners 8">
          <a:hlinkClick xmlns:r="http://schemas.openxmlformats.org/officeDocument/2006/relationships" r:id="rId4"/>
          <a:extLst>
            <a:ext uri="{FF2B5EF4-FFF2-40B4-BE49-F238E27FC236}">
              <a16:creationId xmlns:a16="http://schemas.microsoft.com/office/drawing/2014/main" id="{00000000-0008-0000-0A00-000007000000}"/>
            </a:ext>
          </a:extLst>
        </xdr:cNvPr>
        <xdr:cNvSpPr/>
      </xdr:nvSpPr>
      <xdr:spPr>
        <a:xfrm flipH="1">
          <a:off x="9677206359" y="94106"/>
          <a:ext cx="95029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1199945</xdr:colOff>
      <xdr:row>0</xdr:row>
      <xdr:rowOff>100853</xdr:rowOff>
    </xdr:from>
    <xdr:to>
      <xdr:col>2</xdr:col>
      <xdr:colOff>331069</xdr:colOff>
      <xdr:row>1</xdr:row>
      <xdr:rowOff>109660</xdr:rowOff>
    </xdr:to>
    <xdr:sp macro="" textlink="">
      <xdr:nvSpPr>
        <xdr:cNvPr id="8" name="Rectangle: Rounded Corners 8">
          <a:hlinkClick xmlns:r="http://schemas.openxmlformats.org/officeDocument/2006/relationships" r:id="rId5"/>
          <a:extLst>
            <a:ext uri="{FF2B5EF4-FFF2-40B4-BE49-F238E27FC236}">
              <a16:creationId xmlns:a16="http://schemas.microsoft.com/office/drawing/2014/main" id="{00000000-0008-0000-0A00-000008000000}"/>
            </a:ext>
          </a:extLst>
        </xdr:cNvPr>
        <xdr:cNvSpPr/>
      </xdr:nvSpPr>
      <xdr:spPr>
        <a:xfrm flipH="1">
          <a:off x="9678202406" y="100853"/>
          <a:ext cx="1636199"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342455</xdr:colOff>
      <xdr:row>3</xdr:row>
      <xdr:rowOff>226219</xdr:rowOff>
    </xdr:from>
    <xdr:to>
      <xdr:col>17</xdr:col>
      <xdr:colOff>44823</xdr:colOff>
      <xdr:row>4</xdr:row>
      <xdr:rowOff>309562</xdr:rowOff>
    </xdr:to>
    <xdr:sp macro="" textlink="">
      <xdr:nvSpPr>
        <xdr:cNvPr id="2" name="Rounded Rectangle 1">
          <a:extLst>
            <a:ext uri="{FF2B5EF4-FFF2-40B4-BE49-F238E27FC236}">
              <a16:creationId xmlns:a16="http://schemas.microsoft.com/office/drawing/2014/main" id="{00000000-0008-0000-0B00-000002000000}"/>
            </a:ext>
          </a:extLst>
        </xdr:cNvPr>
        <xdr:cNvSpPr/>
      </xdr:nvSpPr>
      <xdr:spPr>
        <a:xfrm>
          <a:off x="9977211702" y="1083469"/>
          <a:ext cx="21819418" cy="52149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 للمرفق رقم ٢</a:t>
          </a:r>
          <a:endParaRPr lang="en-US" sz="1600" baseline="0">
            <a:latin typeface="DIN Next LT W23 Medium" charset="0"/>
            <a:ea typeface="DIN Next LT W23 Medium" charset="0"/>
            <a:cs typeface="DIN Next LT W23 Medium" charset="0"/>
          </a:endParaRPr>
        </a:p>
        <a:p>
          <a:pPr algn="ctr" rtl="1"/>
          <a:r>
            <a:rPr lang="en-US" sz="1600" baseline="0">
              <a:latin typeface="DIN Next LT W23 Medium" charset="0"/>
              <a:ea typeface="DIN Next LT W23 Medium" charset="0"/>
              <a:cs typeface="DIN Next LT W23 Medium" charset="0"/>
            </a:rPr>
            <a:t>  Compliance with Controls Status for Facility Number 2  </a:t>
          </a:r>
        </a:p>
      </xdr:txBody>
    </xdr:sp>
    <xdr:clientData/>
  </xdr:twoCellAnchor>
  <xdr:twoCellAnchor>
    <xdr:from>
      <xdr:col>0</xdr:col>
      <xdr:colOff>9525</xdr:colOff>
      <xdr:row>0</xdr:row>
      <xdr:rowOff>69850</xdr:rowOff>
    </xdr:from>
    <xdr:to>
      <xdr:col>1</xdr:col>
      <xdr:colOff>1264920</xdr:colOff>
      <xdr:row>1</xdr:row>
      <xdr:rowOff>30988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9997718130" y="69850"/>
          <a:ext cx="1645920"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a:latin typeface="DIN Next LT Arabic Light" panose="020B0303020203050203" pitchFamily="34" charset="-78"/>
              <a:cs typeface="DIN Next LT Arabic Light" panose="020B0303020203050203" pitchFamily="34" charset="-78"/>
            </a:rPr>
            <a:t>Cover Page</a:t>
          </a:r>
        </a:p>
      </xdr:txBody>
    </xdr:sp>
    <xdr:clientData/>
  </xdr:twoCellAnchor>
  <xdr:twoCellAnchor>
    <xdr:from>
      <xdr:col>3</xdr:col>
      <xdr:colOff>105546</xdr:colOff>
      <xdr:row>0</xdr:row>
      <xdr:rowOff>69850</xdr:rowOff>
    </xdr:from>
    <xdr:to>
      <xdr:col>4</xdr:col>
      <xdr:colOff>68589</xdr:colOff>
      <xdr:row>1</xdr:row>
      <xdr:rowOff>30988</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9994142436" y="69850"/>
          <a:ext cx="1353693"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 -</a:t>
          </a:r>
          <a:r>
            <a:rPr lang="en-US" sz="1100">
              <a:latin typeface="DIN Next LT Arabic Light" panose="020B0303020203050203" pitchFamily="34" charset="-78"/>
              <a:cs typeface="DIN Next LT Arabic Light" panose="020B0303020203050203" pitchFamily="34" charset="-78"/>
            </a:rPr>
            <a:t>Previous</a:t>
          </a:r>
          <a:r>
            <a:rPr lang="en-US" sz="1100" baseline="0">
              <a:latin typeface="DIN Next LT Arabic Light" panose="020B0303020203050203" pitchFamily="34" charset="-78"/>
              <a:cs typeface="DIN Next LT Arabic Light" panose="020B0303020203050203" pitchFamily="34" charset="-78"/>
            </a:rPr>
            <a:t> </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83344</xdr:colOff>
      <xdr:row>0</xdr:row>
      <xdr:rowOff>73025</xdr:rowOff>
    </xdr:from>
    <xdr:to>
      <xdr:col>5</xdr:col>
      <xdr:colOff>47625</xdr:colOff>
      <xdr:row>1</xdr:row>
      <xdr:rowOff>35718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a:off x="9992772750" y="73025"/>
          <a:ext cx="1354931" cy="248443"/>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200" b="0">
              <a:latin typeface="DIN Next LT Arabic Light" panose="020B0303020203050203" pitchFamily="34" charset="-78"/>
              <a:cs typeface="DIN Next LT Arabic Light" panose="020B0303020203050203" pitchFamily="34" charset="-78"/>
            </a:rPr>
            <a:t>التالي</a:t>
          </a:r>
          <a:r>
            <a:rPr lang="ar-SA" sz="1200" b="0" baseline="0">
              <a:latin typeface="DIN Next LT Arabic Light" panose="020B0303020203050203" pitchFamily="34" charset="-78"/>
              <a:cs typeface="DIN Next LT Arabic Light" panose="020B0303020203050203" pitchFamily="34" charset="-78"/>
            </a:rPr>
            <a:t> - </a:t>
          </a:r>
          <a:r>
            <a:rPr lang="en-US" sz="1200" b="0">
              <a:latin typeface="DIN Next LT Arabic Light" panose="020B0303020203050203" pitchFamily="34" charset="-78"/>
              <a:cs typeface="DIN Next LT Arabic Light" panose="020B0303020203050203" pitchFamily="34" charset="-78"/>
            </a:rPr>
            <a:t>Next</a:t>
          </a:r>
          <a:endParaRPr lang="en-US" sz="1600" b="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1295400</xdr:colOff>
      <xdr:row>0</xdr:row>
      <xdr:rowOff>69850</xdr:rowOff>
    </xdr:from>
    <xdr:to>
      <xdr:col>3</xdr:col>
      <xdr:colOff>79257</xdr:colOff>
      <xdr:row>1</xdr:row>
      <xdr:rowOff>30988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B00-000006000000}"/>
            </a:ext>
          </a:extLst>
        </xdr:cNvPr>
        <xdr:cNvSpPr/>
      </xdr:nvSpPr>
      <xdr:spPr>
        <a:xfrm>
          <a:off x="9995522418" y="69850"/>
          <a:ext cx="2165232"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 -</a:t>
          </a:r>
          <a:r>
            <a:rPr lang="en-US" sz="1100" baseline="0">
              <a:latin typeface="DIN Next LT Arabic Light" panose="020B0303020203050203" pitchFamily="34" charset="-78"/>
              <a:cs typeface="DIN Next LT Arabic Light" panose="020B0303020203050203" pitchFamily="34" charset="-78"/>
            </a:rPr>
            <a:t> Table of Content</a:t>
          </a:r>
        </a:p>
      </xdr:txBody>
    </xdr:sp>
    <xdr:clientData/>
  </xdr:twoCellAnchor>
  <mc:AlternateContent xmlns:mc="http://schemas.openxmlformats.org/markup-compatibility/2006">
    <mc:Choice xmlns:a14="http://schemas.microsoft.com/office/drawing/2010/main" Requires="a14">
      <xdr:twoCellAnchor editAs="oneCell">
        <xdr:from>
          <xdr:col>15</xdr:col>
          <xdr:colOff>1201977</xdr:colOff>
          <xdr:row>0</xdr:row>
          <xdr:rowOff>179294</xdr:rowOff>
        </xdr:from>
        <xdr:to>
          <xdr:col>17</xdr:col>
          <xdr:colOff>47865</xdr:colOff>
          <xdr:row>4</xdr:row>
          <xdr:rowOff>344394</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شعار الجهة'!$E$7:$H$9" spid="_x0000_s74114"/>
                </a:ext>
              </a:extLst>
            </xdr:cNvPicPr>
          </xdr:nvPicPr>
          <xdr:blipFill>
            <a:blip xmlns:r="http://schemas.openxmlformats.org/officeDocument/2006/relationships" r:embed="rId5"/>
            <a:srcRect/>
            <a:stretch>
              <a:fillRect/>
            </a:stretch>
          </xdr:blipFill>
          <xdr:spPr bwMode="auto">
            <a:xfrm>
              <a:off x="9977208660" y="179294"/>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xdr:colOff>
      <xdr:row>2</xdr:row>
      <xdr:rowOff>0</xdr:rowOff>
    </xdr:from>
    <xdr:to>
      <xdr:col>4</xdr:col>
      <xdr:colOff>4781550</xdr:colOff>
      <xdr:row>2</xdr:row>
      <xdr:rowOff>793750</xdr:rowOff>
    </xdr:to>
    <xdr:sp macro="" textlink="">
      <xdr:nvSpPr>
        <xdr:cNvPr id="2" name="Rectangle: Rounded Corners 1">
          <a:extLst>
            <a:ext uri="{FF2B5EF4-FFF2-40B4-BE49-F238E27FC236}">
              <a16:creationId xmlns:a16="http://schemas.microsoft.com/office/drawing/2014/main" id="{00000000-0008-0000-0C00-000002000000}"/>
            </a:ext>
          </a:extLst>
        </xdr:cNvPr>
        <xdr:cNvSpPr/>
      </xdr:nvSpPr>
      <xdr:spPr>
        <a:xfrm flipH="1">
          <a:off x="11552120025" y="1943100"/>
          <a:ext cx="9515474" cy="793750"/>
        </a:xfrm>
        <a:prstGeom prst="roundRect">
          <a:avLst/>
        </a:prstGeom>
        <a:gradFill flip="none" rotWithShape="1">
          <a:gsLst>
            <a:gs pos="0">
              <a:srgbClr val="293B81"/>
            </a:gs>
            <a:gs pos="48000">
              <a:srgbClr val="17479E"/>
            </a:gs>
            <a:gs pos="100000">
              <a:srgbClr val="00B6AC"/>
            </a:gs>
          </a:gsLst>
          <a:lin ang="108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ar-SA" sz="1600" b="1">
              <a:solidFill>
                <a:schemeClr val="bg1"/>
              </a:solidFill>
              <a:latin typeface="DIN Next LT Arabic Light" panose="020B0303020203050203" pitchFamily="34" charset="-78"/>
              <a:cs typeface="DIN Next LT Arabic Light" panose="020B0303020203050203" pitchFamily="34" charset="-78"/>
            </a:rPr>
            <a:t>ملخص نتائج تقييم ضوابط الأمن السيبراني للأنظمة التشغيلية للمرفق رقم</a:t>
          </a:r>
          <a:r>
            <a:rPr lang="ar-SA" sz="1600" b="1" baseline="0">
              <a:solidFill>
                <a:schemeClr val="bg1"/>
              </a:solidFill>
              <a:latin typeface="DIN Next LT Arabic Light" panose="020B0303020203050203" pitchFamily="34" charset="-78"/>
              <a:cs typeface="DIN Next LT Arabic Light" panose="020B0303020203050203" pitchFamily="34" charset="-78"/>
            </a:rPr>
            <a:t> ٢</a:t>
          </a:r>
          <a:endParaRPr lang="ar-SA" sz="1600" b="1">
            <a:solidFill>
              <a:schemeClr val="bg1"/>
            </a:solidFill>
            <a:latin typeface="DIN Next LT Arabic Light" panose="020B0303020203050203" pitchFamily="34" charset="-78"/>
            <a:cs typeface="DIN Next LT Arabic Light" panose="020B0303020203050203" pitchFamily="34" charset="-78"/>
          </a:endParaRPr>
        </a:p>
        <a:p>
          <a:pPr algn="ctr"/>
          <a:r>
            <a:rPr lang="ar-SA" sz="1600" b="1">
              <a:solidFill>
                <a:schemeClr val="bg1"/>
              </a:solidFill>
              <a:latin typeface="DIN Next LT Arabic Light" panose="020B0303020203050203" pitchFamily="34" charset="-78"/>
              <a:cs typeface="DIN Next LT Arabic Light" panose="020B0303020203050203" pitchFamily="34" charset="-78"/>
            </a:rPr>
            <a:t>)</a:t>
          </a:r>
          <a:r>
            <a:rPr lang="en-US" sz="1600" b="1">
              <a:solidFill>
                <a:schemeClr val="bg1"/>
              </a:solidFill>
              <a:latin typeface="DIN Next LT Arabic Light" panose="020B0303020203050203" pitchFamily="34" charset="-78"/>
              <a:cs typeface="DIN Next LT Arabic Light" panose="020B0303020203050203" pitchFamily="34" charset="-78"/>
            </a:rPr>
            <a:t>OTCC-1:2022)  Summary Of Assessment Results for Facitlity Number </a:t>
          </a:r>
          <a:r>
            <a:rPr lang="ar-SA" sz="1600" b="1">
              <a:solidFill>
                <a:schemeClr val="bg1"/>
              </a:solidFill>
              <a:latin typeface="DIN Next LT Arabic Light" panose="020B0303020203050203" pitchFamily="34" charset="-78"/>
              <a:cs typeface="DIN Next LT Arabic Light" panose="020B0303020203050203" pitchFamily="34" charset="-78"/>
            </a:rPr>
            <a:t>2</a:t>
          </a:r>
          <a:endParaRPr lang="en-US" sz="1600" b="1">
            <a:solidFill>
              <a:schemeClr val="bg1"/>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500062</xdr:colOff>
      <xdr:row>5</xdr:row>
      <xdr:rowOff>157162</xdr:rowOff>
    </xdr:from>
    <xdr:to>
      <xdr:col>4</xdr:col>
      <xdr:colOff>4286250</xdr:colOff>
      <xdr:row>18</xdr:row>
      <xdr:rowOff>38100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2151069</xdr:colOff>
          <xdr:row>1</xdr:row>
          <xdr:rowOff>58420</xdr:rowOff>
        </xdr:from>
        <xdr:to>
          <xdr:col>4</xdr:col>
          <xdr:colOff>4397382</xdr:colOff>
          <xdr:row>1</xdr:row>
          <xdr:rowOff>1518920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a:extLst>
                <a:ext uri="{84589F7E-364E-4C9E-8A38-B11213B215E9}">
                  <a14:cameraTool cellRange="'شعار الجهة'!$E$7:$H$9" spid="_x0000_s75133"/>
                </a:ext>
              </a:extLst>
            </xdr:cNvPicPr>
          </xdr:nvPicPr>
          <xdr:blipFill>
            <a:blip xmlns:r="http://schemas.openxmlformats.org/officeDocument/2006/relationships" r:embed="rId2"/>
            <a:srcRect/>
            <a:stretch>
              <a:fillRect/>
            </a:stretch>
          </xdr:blipFill>
          <xdr:spPr bwMode="auto">
            <a:xfrm>
              <a:off x="11552504193" y="30607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514350</xdr:colOff>
      <xdr:row>24</xdr:row>
      <xdr:rowOff>228600</xdr:rowOff>
    </xdr:from>
    <xdr:to>
      <xdr:col>4</xdr:col>
      <xdr:colOff>4300538</xdr:colOff>
      <xdr:row>37</xdr:row>
      <xdr:rowOff>71230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420756</xdr:colOff>
      <xdr:row>42</xdr:row>
      <xdr:rowOff>238126</xdr:rowOff>
    </xdr:from>
    <xdr:to>
      <xdr:col>4</xdr:col>
      <xdr:colOff>4206944</xdr:colOff>
      <xdr:row>55</xdr:row>
      <xdr:rowOff>89453</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371475</xdr:colOff>
      <xdr:row>60</xdr:row>
      <xdr:rowOff>180975</xdr:rowOff>
    </xdr:from>
    <xdr:to>
      <xdr:col>4</xdr:col>
      <xdr:colOff>4157663</xdr:colOff>
      <xdr:row>72</xdr:row>
      <xdr:rowOff>123825</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390525</xdr:colOff>
      <xdr:row>77</xdr:row>
      <xdr:rowOff>228600</xdr:rowOff>
    </xdr:from>
    <xdr:to>
      <xdr:col>4</xdr:col>
      <xdr:colOff>4176713</xdr:colOff>
      <xdr:row>90</xdr:row>
      <xdr:rowOff>47625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44450</xdr:colOff>
      <xdr:row>0</xdr:row>
      <xdr:rowOff>115320</xdr:rowOff>
    </xdr:from>
    <xdr:to>
      <xdr:col>1</xdr:col>
      <xdr:colOff>689426</xdr:colOff>
      <xdr:row>1</xdr:row>
      <xdr:rowOff>124127</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0C00-000009000000}"/>
            </a:ext>
          </a:extLst>
        </xdr:cNvPr>
        <xdr:cNvSpPr/>
      </xdr:nvSpPr>
      <xdr:spPr>
        <a:xfrm flipH="1">
          <a:off x="12081773074" y="115320"/>
          <a:ext cx="1146626"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254305</xdr:colOff>
      <xdr:row>0</xdr:row>
      <xdr:rowOff>107553</xdr:rowOff>
    </xdr:from>
    <xdr:to>
      <xdr:col>2</xdr:col>
      <xdr:colOff>1204599</xdr:colOff>
      <xdr:row>1</xdr:row>
      <xdr:rowOff>116360</xdr:rowOff>
    </xdr:to>
    <xdr:sp macro="" textlink="">
      <xdr:nvSpPr>
        <xdr:cNvPr id="10" name="Rectangle: Rounded Corners 8">
          <a:hlinkClick xmlns:r="http://schemas.openxmlformats.org/officeDocument/2006/relationships" r:id="rId8"/>
          <a:extLst>
            <a:ext uri="{FF2B5EF4-FFF2-40B4-BE49-F238E27FC236}">
              <a16:creationId xmlns:a16="http://schemas.microsoft.com/office/drawing/2014/main" id="{00000000-0008-0000-0C00-00000A000000}"/>
            </a:ext>
          </a:extLst>
        </xdr:cNvPr>
        <xdr:cNvSpPr/>
      </xdr:nvSpPr>
      <xdr:spPr>
        <a:xfrm flipH="1">
          <a:off x="12078883001" y="107553"/>
          <a:ext cx="950294"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804378</xdr:colOff>
      <xdr:row>0</xdr:row>
      <xdr:rowOff>114300</xdr:rowOff>
    </xdr:from>
    <xdr:to>
      <xdr:col>2</xdr:col>
      <xdr:colOff>173627</xdr:colOff>
      <xdr:row>1</xdr:row>
      <xdr:rowOff>123107</xdr:rowOff>
    </xdr:to>
    <xdr:sp macro="" textlink="">
      <xdr:nvSpPr>
        <xdr:cNvPr id="11" name="Rectangle: Rounded Corners 8">
          <a:hlinkClick xmlns:r="http://schemas.openxmlformats.org/officeDocument/2006/relationships" r:id="rId9"/>
          <a:extLst>
            <a:ext uri="{FF2B5EF4-FFF2-40B4-BE49-F238E27FC236}">
              <a16:creationId xmlns:a16="http://schemas.microsoft.com/office/drawing/2014/main" id="{00000000-0008-0000-0C00-00000B000000}"/>
            </a:ext>
          </a:extLst>
        </xdr:cNvPr>
        <xdr:cNvSpPr/>
      </xdr:nvSpPr>
      <xdr:spPr>
        <a:xfrm flipH="1">
          <a:off x="12079913973" y="114300"/>
          <a:ext cx="1744149"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1301750</xdr:colOff>
      <xdr:row>0</xdr:row>
      <xdr:rowOff>95250</xdr:rowOff>
    </xdr:from>
    <xdr:to>
      <xdr:col>3</xdr:col>
      <xdr:colOff>508000</xdr:colOff>
      <xdr:row>1</xdr:row>
      <xdr:rowOff>127000</xdr:rowOff>
    </xdr:to>
    <xdr:sp macro="" textlink="">
      <xdr:nvSpPr>
        <xdr:cNvPr id="12" name="Rectangle: Rounded Corners 8">
          <a:hlinkClick xmlns:r="http://schemas.openxmlformats.org/officeDocument/2006/relationships" r:id="rId10"/>
          <a:extLst>
            <a:ext uri="{FF2B5EF4-FFF2-40B4-BE49-F238E27FC236}">
              <a16:creationId xmlns:a16="http://schemas.microsoft.com/office/drawing/2014/main" id="{00000000-0008-0000-0C00-00000C000000}"/>
            </a:ext>
          </a:extLst>
        </xdr:cNvPr>
        <xdr:cNvSpPr/>
      </xdr:nvSpPr>
      <xdr:spPr>
        <a:xfrm flipH="1">
          <a:off x="12077820650" y="95250"/>
          <a:ext cx="965200" cy="28575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1213556</xdr:colOff>
      <xdr:row>3</xdr:row>
      <xdr:rowOff>261937</xdr:rowOff>
    </xdr:from>
    <xdr:to>
      <xdr:col>5</xdr:col>
      <xdr:colOff>1</xdr:colOff>
      <xdr:row>5</xdr:row>
      <xdr:rowOff>254000</xdr:rowOff>
    </xdr:to>
    <xdr:sp macro="" textlink="">
      <xdr:nvSpPr>
        <xdr:cNvPr id="2" name="Rectangle: Rounded Corners 1">
          <a:extLst>
            <a:ext uri="{FF2B5EF4-FFF2-40B4-BE49-F238E27FC236}">
              <a16:creationId xmlns:a16="http://schemas.microsoft.com/office/drawing/2014/main" id="{00000000-0008-0000-0D00-000002000000}"/>
            </a:ext>
          </a:extLst>
        </xdr:cNvPr>
        <xdr:cNvSpPr/>
      </xdr:nvSpPr>
      <xdr:spPr>
        <a:xfrm flipH="1">
          <a:off x="9672904199" y="1671637"/>
          <a:ext cx="6920795" cy="71596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800" kern="1200">
              <a:solidFill>
                <a:schemeClr val="lt1"/>
              </a:solidFill>
              <a:latin typeface="DIN Next LT W23 Medium" charset="0"/>
              <a:ea typeface="DIN Next LT W23 Medium" charset="0"/>
              <a:cs typeface="DIN Next LT W23 Medium" charset="0"/>
            </a:rPr>
            <a:t>معلومات أساسية عن المرفق رقم ٣</a:t>
          </a:r>
        </a:p>
        <a:p>
          <a:pPr marL="0" marR="0" indent="0" algn="ctr" defTabSz="457200" rtl="1" eaLnBrk="1" fontAlgn="auto" latinLnBrk="0" hangingPunct="1">
            <a:lnSpc>
              <a:spcPct val="100000"/>
            </a:lnSpc>
            <a:spcBef>
              <a:spcPts val="0"/>
            </a:spcBef>
            <a:spcAft>
              <a:spcPts val="0"/>
            </a:spcAft>
            <a:buClrTx/>
            <a:buSzTx/>
            <a:buFontTx/>
            <a:buNone/>
            <a:tabLst/>
            <a:defRPr/>
          </a:pPr>
          <a:r>
            <a:rPr lang="en-US" sz="1800" kern="1200">
              <a:solidFill>
                <a:schemeClr val="lt1"/>
              </a:solidFill>
              <a:latin typeface="DIN Next LT W23 Medium" charset="0"/>
              <a:ea typeface="DIN Next LT W23 Medium" charset="0"/>
              <a:cs typeface="DIN Next LT W23 Medium" charset="0"/>
            </a:rPr>
            <a:t>Basic Information about Facility Number 3</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flipH="1">
          <a:off x="9672904378" y="495300"/>
          <a:ext cx="1989490" cy="905581"/>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1005761</xdr:colOff>
          <xdr:row>0</xdr:row>
          <xdr:rowOff>95250</xdr:rowOff>
        </xdr:from>
        <xdr:to>
          <xdr:col>5</xdr:col>
          <xdr:colOff>51674</xdr:colOff>
          <xdr:row>3</xdr:row>
          <xdr:rowOff>146050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a:extLst>
                <a:ext uri="{84589F7E-364E-4C9E-8A38-B11213B215E9}">
                  <a14:cameraTool cellRange="'شعار الجهة'!$E$7:$H$9" spid="_x0000_s77179"/>
                </a:ext>
              </a:extLst>
            </xdr:cNvPicPr>
          </xdr:nvPicPr>
          <xdr:blipFill>
            <a:blip xmlns:r="http://schemas.openxmlformats.org/officeDocument/2006/relationships" r:embed="rId1"/>
            <a:srcRect/>
            <a:stretch>
              <a:fillRect/>
            </a:stretch>
          </xdr:blipFill>
          <xdr:spPr bwMode="auto">
            <a:xfrm>
              <a:off x="9672852526" y="9525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33617</xdr:colOff>
      <xdr:row>0</xdr:row>
      <xdr:rowOff>101873</xdr:rowOff>
    </xdr:from>
    <xdr:to>
      <xdr:col>0</xdr:col>
      <xdr:colOff>1154843</xdr:colOff>
      <xdr:row>1</xdr:row>
      <xdr:rowOff>110680</xdr:rowOff>
    </xdr:to>
    <xdr:sp macro="" textlink="">
      <xdr:nvSpPr>
        <xdr:cNvPr id="5" name="Rectangle: Rounded Corners 8">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flipH="1">
          <a:off x="9679883707" y="101873"/>
          <a:ext cx="1121226"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1362547</xdr:colOff>
      <xdr:row>0</xdr:row>
      <xdr:rowOff>94106</xdr:rowOff>
    </xdr:from>
    <xdr:to>
      <xdr:col>2</xdr:col>
      <xdr:colOff>2313181</xdr:colOff>
      <xdr:row>1</xdr:row>
      <xdr:rowOff>102913</xdr:rowOff>
    </xdr:to>
    <xdr:sp macro="" textlink="">
      <xdr:nvSpPr>
        <xdr:cNvPr id="6" name="Rectangle: Rounded Corners 8">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flipH="1">
          <a:off x="9676220294" y="94106"/>
          <a:ext cx="95063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376822</xdr:colOff>
      <xdr:row>0</xdr:row>
      <xdr:rowOff>94106</xdr:rowOff>
    </xdr:from>
    <xdr:to>
      <xdr:col>2</xdr:col>
      <xdr:colOff>1327116</xdr:colOff>
      <xdr:row>1</xdr:row>
      <xdr:rowOff>102913</xdr:rowOff>
    </xdr:to>
    <xdr:sp macro="" textlink="">
      <xdr:nvSpPr>
        <xdr:cNvPr id="7" name="Rectangle: Rounded Corners 8">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flipH="1">
          <a:off x="9677206359" y="94106"/>
          <a:ext cx="95029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1199945</xdr:colOff>
      <xdr:row>0</xdr:row>
      <xdr:rowOff>100853</xdr:rowOff>
    </xdr:from>
    <xdr:to>
      <xdr:col>2</xdr:col>
      <xdr:colOff>331069</xdr:colOff>
      <xdr:row>1</xdr:row>
      <xdr:rowOff>109660</xdr:rowOff>
    </xdr:to>
    <xdr:sp macro="" textlink="">
      <xdr:nvSpPr>
        <xdr:cNvPr id="8" name="Rectangle: Rounded Corners 8">
          <a:hlinkClick xmlns:r="http://schemas.openxmlformats.org/officeDocument/2006/relationships" r:id="rId5"/>
          <a:extLst>
            <a:ext uri="{FF2B5EF4-FFF2-40B4-BE49-F238E27FC236}">
              <a16:creationId xmlns:a16="http://schemas.microsoft.com/office/drawing/2014/main" id="{00000000-0008-0000-0D00-000008000000}"/>
            </a:ext>
          </a:extLst>
        </xdr:cNvPr>
        <xdr:cNvSpPr/>
      </xdr:nvSpPr>
      <xdr:spPr>
        <a:xfrm flipH="1">
          <a:off x="9678202406" y="100853"/>
          <a:ext cx="1636199"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342455</xdr:colOff>
      <xdr:row>3</xdr:row>
      <xdr:rowOff>226219</xdr:rowOff>
    </xdr:from>
    <xdr:to>
      <xdr:col>17</xdr:col>
      <xdr:colOff>44823</xdr:colOff>
      <xdr:row>4</xdr:row>
      <xdr:rowOff>309562</xdr:rowOff>
    </xdr:to>
    <xdr:sp macro="" textlink="">
      <xdr:nvSpPr>
        <xdr:cNvPr id="2" name="Rounded Rectangle 1">
          <a:extLst>
            <a:ext uri="{FF2B5EF4-FFF2-40B4-BE49-F238E27FC236}">
              <a16:creationId xmlns:a16="http://schemas.microsoft.com/office/drawing/2014/main" id="{00000000-0008-0000-0E00-000002000000}"/>
            </a:ext>
          </a:extLst>
        </xdr:cNvPr>
        <xdr:cNvSpPr/>
      </xdr:nvSpPr>
      <xdr:spPr>
        <a:xfrm>
          <a:off x="9977211702" y="1083469"/>
          <a:ext cx="21819418" cy="52149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 للمرفق رقم ٣</a:t>
          </a:r>
          <a:endParaRPr lang="en-US" sz="1600" baseline="0">
            <a:latin typeface="DIN Next LT W23 Medium" charset="0"/>
            <a:ea typeface="DIN Next LT W23 Medium" charset="0"/>
            <a:cs typeface="DIN Next LT W23 Medium" charset="0"/>
          </a:endParaRPr>
        </a:p>
        <a:p>
          <a:pPr algn="ctr" rtl="1"/>
          <a:r>
            <a:rPr lang="en-US" sz="1600" baseline="0">
              <a:latin typeface="DIN Next LT W23 Medium" charset="0"/>
              <a:ea typeface="DIN Next LT W23 Medium" charset="0"/>
              <a:cs typeface="DIN Next LT W23 Medium" charset="0"/>
            </a:rPr>
            <a:t>  Compliance with Controls Status for Facility Number 3  </a:t>
          </a:r>
        </a:p>
      </xdr:txBody>
    </xdr:sp>
    <xdr:clientData/>
  </xdr:twoCellAnchor>
  <xdr:twoCellAnchor>
    <xdr:from>
      <xdr:col>0</xdr:col>
      <xdr:colOff>9525</xdr:colOff>
      <xdr:row>0</xdr:row>
      <xdr:rowOff>69850</xdr:rowOff>
    </xdr:from>
    <xdr:to>
      <xdr:col>1</xdr:col>
      <xdr:colOff>1264920</xdr:colOff>
      <xdr:row>1</xdr:row>
      <xdr:rowOff>30988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997718130" y="69850"/>
          <a:ext cx="1645920"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a:latin typeface="DIN Next LT Arabic Light" panose="020B0303020203050203" pitchFamily="34" charset="-78"/>
              <a:cs typeface="DIN Next LT Arabic Light" panose="020B0303020203050203" pitchFamily="34" charset="-78"/>
            </a:rPr>
            <a:t>Cover Page</a:t>
          </a:r>
        </a:p>
      </xdr:txBody>
    </xdr:sp>
    <xdr:clientData/>
  </xdr:twoCellAnchor>
  <xdr:twoCellAnchor>
    <xdr:from>
      <xdr:col>3</xdr:col>
      <xdr:colOff>105546</xdr:colOff>
      <xdr:row>0</xdr:row>
      <xdr:rowOff>69850</xdr:rowOff>
    </xdr:from>
    <xdr:to>
      <xdr:col>4</xdr:col>
      <xdr:colOff>68589</xdr:colOff>
      <xdr:row>1</xdr:row>
      <xdr:rowOff>30988</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E00-000004000000}"/>
            </a:ext>
          </a:extLst>
        </xdr:cNvPr>
        <xdr:cNvSpPr/>
      </xdr:nvSpPr>
      <xdr:spPr>
        <a:xfrm>
          <a:off x="9994142436" y="69850"/>
          <a:ext cx="1353693"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 -</a:t>
          </a:r>
          <a:r>
            <a:rPr lang="en-US" sz="1100">
              <a:latin typeface="DIN Next LT Arabic Light" panose="020B0303020203050203" pitchFamily="34" charset="-78"/>
              <a:cs typeface="DIN Next LT Arabic Light" panose="020B0303020203050203" pitchFamily="34" charset="-78"/>
            </a:rPr>
            <a:t>Previous</a:t>
          </a:r>
          <a:r>
            <a:rPr lang="en-US" sz="1100" baseline="0">
              <a:latin typeface="DIN Next LT Arabic Light" panose="020B0303020203050203" pitchFamily="34" charset="-78"/>
              <a:cs typeface="DIN Next LT Arabic Light" panose="020B0303020203050203" pitchFamily="34" charset="-78"/>
            </a:rPr>
            <a:t> </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83344</xdr:colOff>
      <xdr:row>0</xdr:row>
      <xdr:rowOff>73025</xdr:rowOff>
    </xdr:from>
    <xdr:to>
      <xdr:col>5</xdr:col>
      <xdr:colOff>47625</xdr:colOff>
      <xdr:row>1</xdr:row>
      <xdr:rowOff>35718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E00-000005000000}"/>
            </a:ext>
          </a:extLst>
        </xdr:cNvPr>
        <xdr:cNvSpPr/>
      </xdr:nvSpPr>
      <xdr:spPr>
        <a:xfrm>
          <a:off x="9992772750" y="73025"/>
          <a:ext cx="1354931" cy="248443"/>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200" b="0">
              <a:latin typeface="DIN Next LT Arabic Light" panose="020B0303020203050203" pitchFamily="34" charset="-78"/>
              <a:cs typeface="DIN Next LT Arabic Light" panose="020B0303020203050203" pitchFamily="34" charset="-78"/>
            </a:rPr>
            <a:t>التالي</a:t>
          </a:r>
          <a:r>
            <a:rPr lang="ar-SA" sz="1200" b="0" baseline="0">
              <a:latin typeface="DIN Next LT Arabic Light" panose="020B0303020203050203" pitchFamily="34" charset="-78"/>
              <a:cs typeface="DIN Next LT Arabic Light" panose="020B0303020203050203" pitchFamily="34" charset="-78"/>
            </a:rPr>
            <a:t> - </a:t>
          </a:r>
          <a:r>
            <a:rPr lang="en-US" sz="1200" b="0">
              <a:latin typeface="DIN Next LT Arabic Light" panose="020B0303020203050203" pitchFamily="34" charset="-78"/>
              <a:cs typeface="DIN Next LT Arabic Light" panose="020B0303020203050203" pitchFamily="34" charset="-78"/>
            </a:rPr>
            <a:t>Next</a:t>
          </a:r>
          <a:endParaRPr lang="en-US" sz="1600" b="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1295400</xdr:colOff>
      <xdr:row>0</xdr:row>
      <xdr:rowOff>69850</xdr:rowOff>
    </xdr:from>
    <xdr:to>
      <xdr:col>3</xdr:col>
      <xdr:colOff>79257</xdr:colOff>
      <xdr:row>1</xdr:row>
      <xdr:rowOff>30988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E00-000006000000}"/>
            </a:ext>
          </a:extLst>
        </xdr:cNvPr>
        <xdr:cNvSpPr/>
      </xdr:nvSpPr>
      <xdr:spPr>
        <a:xfrm>
          <a:off x="9995522418" y="69850"/>
          <a:ext cx="2165232"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 -</a:t>
          </a:r>
          <a:r>
            <a:rPr lang="en-US" sz="1100" baseline="0">
              <a:latin typeface="DIN Next LT Arabic Light" panose="020B0303020203050203" pitchFamily="34" charset="-78"/>
              <a:cs typeface="DIN Next LT Arabic Light" panose="020B0303020203050203" pitchFamily="34" charset="-78"/>
            </a:rPr>
            <a:t> Table of Content</a:t>
          </a:r>
        </a:p>
      </xdr:txBody>
    </xdr:sp>
    <xdr:clientData/>
  </xdr:twoCellAnchor>
  <mc:AlternateContent xmlns:mc="http://schemas.openxmlformats.org/markup-compatibility/2006">
    <mc:Choice xmlns:a14="http://schemas.microsoft.com/office/drawing/2010/main" Requires="a14">
      <xdr:twoCellAnchor editAs="oneCell">
        <xdr:from>
          <xdr:col>15</xdr:col>
          <xdr:colOff>1201977</xdr:colOff>
          <xdr:row>0</xdr:row>
          <xdr:rowOff>179294</xdr:rowOff>
        </xdr:from>
        <xdr:to>
          <xdr:col>17</xdr:col>
          <xdr:colOff>47865</xdr:colOff>
          <xdr:row>4</xdr:row>
          <xdr:rowOff>344394</xdr:rowOff>
        </xdr:to>
        <xdr:pic>
          <xdr:nvPicPr>
            <xdr:cNvPr id="7" name="Picture 6">
              <a:extLst>
                <a:ext uri="{FF2B5EF4-FFF2-40B4-BE49-F238E27FC236}">
                  <a16:creationId xmlns:a16="http://schemas.microsoft.com/office/drawing/2014/main" id="{00000000-0008-0000-0E00-000007000000}"/>
                </a:ext>
              </a:extLst>
            </xdr:cNvPr>
            <xdr:cNvPicPr>
              <a:picLocks noChangeAspect="1" noChangeArrowheads="1"/>
              <a:extLst>
                <a:ext uri="{84589F7E-364E-4C9E-8A38-B11213B215E9}">
                  <a14:cameraTool cellRange="'شعار الجهة'!$E$7:$H$9" spid="_x0000_s78206"/>
                </a:ext>
              </a:extLst>
            </xdr:cNvPicPr>
          </xdr:nvPicPr>
          <xdr:blipFill>
            <a:blip xmlns:r="http://schemas.openxmlformats.org/officeDocument/2006/relationships" r:embed="rId5"/>
            <a:srcRect/>
            <a:stretch>
              <a:fillRect/>
            </a:stretch>
          </xdr:blipFill>
          <xdr:spPr bwMode="auto">
            <a:xfrm>
              <a:off x="9977208660" y="179294"/>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1</xdr:colOff>
      <xdr:row>2</xdr:row>
      <xdr:rowOff>0</xdr:rowOff>
    </xdr:from>
    <xdr:to>
      <xdr:col>4</xdr:col>
      <xdr:colOff>4781550</xdr:colOff>
      <xdr:row>2</xdr:row>
      <xdr:rowOff>793750</xdr:rowOff>
    </xdr:to>
    <xdr:sp macro="" textlink="">
      <xdr:nvSpPr>
        <xdr:cNvPr id="2" name="Rectangle: Rounded Corners 1">
          <a:extLst>
            <a:ext uri="{FF2B5EF4-FFF2-40B4-BE49-F238E27FC236}">
              <a16:creationId xmlns:a16="http://schemas.microsoft.com/office/drawing/2014/main" id="{00000000-0008-0000-0F00-000002000000}"/>
            </a:ext>
          </a:extLst>
        </xdr:cNvPr>
        <xdr:cNvSpPr/>
      </xdr:nvSpPr>
      <xdr:spPr>
        <a:xfrm flipH="1">
          <a:off x="11552120025" y="1943100"/>
          <a:ext cx="9515474" cy="793750"/>
        </a:xfrm>
        <a:prstGeom prst="roundRect">
          <a:avLst/>
        </a:prstGeom>
        <a:gradFill flip="none" rotWithShape="1">
          <a:gsLst>
            <a:gs pos="0">
              <a:srgbClr val="293B81"/>
            </a:gs>
            <a:gs pos="48000">
              <a:srgbClr val="17479E"/>
            </a:gs>
            <a:gs pos="100000">
              <a:srgbClr val="00B6AC"/>
            </a:gs>
          </a:gsLst>
          <a:lin ang="108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ar-SA" sz="1600" b="1">
              <a:solidFill>
                <a:schemeClr val="bg1"/>
              </a:solidFill>
              <a:latin typeface="DIN Next LT Arabic Light" panose="020B0303020203050203" pitchFamily="34" charset="-78"/>
              <a:cs typeface="DIN Next LT Arabic Light" panose="020B0303020203050203" pitchFamily="34" charset="-78"/>
            </a:rPr>
            <a:t>ملخص نتائج تقييم ضوابط الأمن السيبراني للأنظمة التشغيلية للمرفق رقم ٣</a:t>
          </a:r>
        </a:p>
        <a:p>
          <a:pPr algn="ctr"/>
          <a:r>
            <a:rPr lang="ar-SA" sz="1600" b="1">
              <a:solidFill>
                <a:schemeClr val="bg1"/>
              </a:solidFill>
              <a:latin typeface="DIN Next LT Arabic Light" panose="020B0303020203050203" pitchFamily="34" charset="-78"/>
              <a:cs typeface="DIN Next LT Arabic Light" panose="020B0303020203050203" pitchFamily="34" charset="-78"/>
            </a:rPr>
            <a:t>)</a:t>
          </a:r>
          <a:r>
            <a:rPr lang="en-US" sz="1600" b="1">
              <a:solidFill>
                <a:schemeClr val="bg1"/>
              </a:solidFill>
              <a:latin typeface="DIN Next LT Arabic Light" panose="020B0303020203050203" pitchFamily="34" charset="-78"/>
              <a:cs typeface="DIN Next LT Arabic Light" panose="020B0303020203050203" pitchFamily="34" charset="-78"/>
            </a:rPr>
            <a:t>OTCC-1:2022)  Summary Of Assessment Results for Facitlity Number 3</a:t>
          </a:r>
        </a:p>
      </xdr:txBody>
    </xdr:sp>
    <xdr:clientData/>
  </xdr:twoCellAnchor>
  <xdr:twoCellAnchor>
    <xdr:from>
      <xdr:col>3</xdr:col>
      <xdr:colOff>500062</xdr:colOff>
      <xdr:row>5</xdr:row>
      <xdr:rowOff>157162</xdr:rowOff>
    </xdr:from>
    <xdr:to>
      <xdr:col>4</xdr:col>
      <xdr:colOff>4286250</xdr:colOff>
      <xdr:row>18</xdr:row>
      <xdr:rowOff>38100</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2151069</xdr:colOff>
          <xdr:row>1</xdr:row>
          <xdr:rowOff>58420</xdr:rowOff>
        </xdr:from>
        <xdr:to>
          <xdr:col>4</xdr:col>
          <xdr:colOff>4397382</xdr:colOff>
          <xdr:row>1</xdr:row>
          <xdr:rowOff>1518920</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a:extLst>
                <a:ext uri="{84589F7E-364E-4C9E-8A38-B11213B215E9}">
                  <a14:cameraTool cellRange="'شعار الجهة'!$E$7:$H$9" spid="_x0000_s79226"/>
                </a:ext>
              </a:extLst>
            </xdr:cNvPicPr>
          </xdr:nvPicPr>
          <xdr:blipFill>
            <a:blip xmlns:r="http://schemas.openxmlformats.org/officeDocument/2006/relationships" r:embed="rId2"/>
            <a:srcRect/>
            <a:stretch>
              <a:fillRect/>
            </a:stretch>
          </xdr:blipFill>
          <xdr:spPr bwMode="auto">
            <a:xfrm>
              <a:off x="11552504193" y="30607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514350</xdr:colOff>
      <xdr:row>24</xdr:row>
      <xdr:rowOff>228600</xdr:rowOff>
    </xdr:from>
    <xdr:to>
      <xdr:col>4</xdr:col>
      <xdr:colOff>4300538</xdr:colOff>
      <xdr:row>37</xdr:row>
      <xdr:rowOff>71230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420756</xdr:colOff>
      <xdr:row>42</xdr:row>
      <xdr:rowOff>238126</xdr:rowOff>
    </xdr:from>
    <xdr:to>
      <xdr:col>4</xdr:col>
      <xdr:colOff>4206944</xdr:colOff>
      <xdr:row>55</xdr:row>
      <xdr:rowOff>89453</xdr:rowOff>
    </xdr:to>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371475</xdr:colOff>
      <xdr:row>60</xdr:row>
      <xdr:rowOff>180975</xdr:rowOff>
    </xdr:from>
    <xdr:to>
      <xdr:col>4</xdr:col>
      <xdr:colOff>4157663</xdr:colOff>
      <xdr:row>72</xdr:row>
      <xdr:rowOff>123825</xdr:rowOff>
    </xdr:to>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390525</xdr:colOff>
      <xdr:row>77</xdr:row>
      <xdr:rowOff>228600</xdr:rowOff>
    </xdr:from>
    <xdr:to>
      <xdr:col>4</xdr:col>
      <xdr:colOff>4176713</xdr:colOff>
      <xdr:row>90</xdr:row>
      <xdr:rowOff>47625</xdr:rowOff>
    </xdr:to>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69850</xdr:colOff>
      <xdr:row>0</xdr:row>
      <xdr:rowOff>147070</xdr:rowOff>
    </xdr:from>
    <xdr:to>
      <xdr:col>1</xdr:col>
      <xdr:colOff>714826</xdr:colOff>
      <xdr:row>1</xdr:row>
      <xdr:rowOff>155877</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0F00-000009000000}"/>
            </a:ext>
          </a:extLst>
        </xdr:cNvPr>
        <xdr:cNvSpPr/>
      </xdr:nvSpPr>
      <xdr:spPr>
        <a:xfrm flipH="1">
          <a:off x="12081747674" y="147070"/>
          <a:ext cx="1146626"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292405</xdr:colOff>
      <xdr:row>0</xdr:row>
      <xdr:rowOff>139303</xdr:rowOff>
    </xdr:from>
    <xdr:to>
      <xdr:col>2</xdr:col>
      <xdr:colOff>1242699</xdr:colOff>
      <xdr:row>1</xdr:row>
      <xdr:rowOff>148110</xdr:rowOff>
    </xdr:to>
    <xdr:sp macro="" textlink="">
      <xdr:nvSpPr>
        <xdr:cNvPr id="10" name="Rectangle: Rounded Corners 8">
          <a:hlinkClick xmlns:r="http://schemas.openxmlformats.org/officeDocument/2006/relationships" r:id="rId8"/>
          <a:extLst>
            <a:ext uri="{FF2B5EF4-FFF2-40B4-BE49-F238E27FC236}">
              <a16:creationId xmlns:a16="http://schemas.microsoft.com/office/drawing/2014/main" id="{00000000-0008-0000-0F00-00000A000000}"/>
            </a:ext>
          </a:extLst>
        </xdr:cNvPr>
        <xdr:cNvSpPr/>
      </xdr:nvSpPr>
      <xdr:spPr>
        <a:xfrm flipH="1">
          <a:off x="12078844901" y="139303"/>
          <a:ext cx="950294"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823428</xdr:colOff>
      <xdr:row>0</xdr:row>
      <xdr:rowOff>139700</xdr:rowOff>
    </xdr:from>
    <xdr:to>
      <xdr:col>2</xdr:col>
      <xdr:colOff>192677</xdr:colOff>
      <xdr:row>1</xdr:row>
      <xdr:rowOff>148507</xdr:rowOff>
    </xdr:to>
    <xdr:sp macro="" textlink="">
      <xdr:nvSpPr>
        <xdr:cNvPr id="11" name="Rectangle: Rounded Corners 8">
          <a:hlinkClick xmlns:r="http://schemas.openxmlformats.org/officeDocument/2006/relationships" r:id="rId9"/>
          <a:extLst>
            <a:ext uri="{FF2B5EF4-FFF2-40B4-BE49-F238E27FC236}">
              <a16:creationId xmlns:a16="http://schemas.microsoft.com/office/drawing/2014/main" id="{00000000-0008-0000-0F00-00000B000000}"/>
            </a:ext>
          </a:extLst>
        </xdr:cNvPr>
        <xdr:cNvSpPr/>
      </xdr:nvSpPr>
      <xdr:spPr>
        <a:xfrm flipH="1">
          <a:off x="12079894923" y="139700"/>
          <a:ext cx="1744149"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1339850</xdr:colOff>
      <xdr:row>0</xdr:row>
      <xdr:rowOff>146050</xdr:rowOff>
    </xdr:from>
    <xdr:to>
      <xdr:col>3</xdr:col>
      <xdr:colOff>546100</xdr:colOff>
      <xdr:row>1</xdr:row>
      <xdr:rowOff>177800</xdr:rowOff>
    </xdr:to>
    <xdr:sp macro="" textlink="">
      <xdr:nvSpPr>
        <xdr:cNvPr id="12" name="Rectangle: Rounded Corners 8">
          <a:hlinkClick xmlns:r="http://schemas.openxmlformats.org/officeDocument/2006/relationships" r:id="rId10"/>
          <a:extLst>
            <a:ext uri="{FF2B5EF4-FFF2-40B4-BE49-F238E27FC236}">
              <a16:creationId xmlns:a16="http://schemas.microsoft.com/office/drawing/2014/main" id="{00000000-0008-0000-0F00-00000C000000}"/>
            </a:ext>
          </a:extLst>
        </xdr:cNvPr>
        <xdr:cNvSpPr/>
      </xdr:nvSpPr>
      <xdr:spPr>
        <a:xfrm flipH="1">
          <a:off x="12077782550" y="146050"/>
          <a:ext cx="965200" cy="28575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1213556</xdr:colOff>
      <xdr:row>3</xdr:row>
      <xdr:rowOff>261937</xdr:rowOff>
    </xdr:from>
    <xdr:to>
      <xdr:col>5</xdr:col>
      <xdr:colOff>1</xdr:colOff>
      <xdr:row>5</xdr:row>
      <xdr:rowOff>254000</xdr:rowOff>
    </xdr:to>
    <xdr:sp macro="" textlink="">
      <xdr:nvSpPr>
        <xdr:cNvPr id="2" name="Rectangle: Rounded Corners 1">
          <a:extLst>
            <a:ext uri="{FF2B5EF4-FFF2-40B4-BE49-F238E27FC236}">
              <a16:creationId xmlns:a16="http://schemas.microsoft.com/office/drawing/2014/main" id="{00000000-0008-0000-1000-000002000000}"/>
            </a:ext>
          </a:extLst>
        </xdr:cNvPr>
        <xdr:cNvSpPr/>
      </xdr:nvSpPr>
      <xdr:spPr>
        <a:xfrm flipH="1">
          <a:off x="9672904199" y="1671637"/>
          <a:ext cx="6920795" cy="71596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800" kern="1200">
              <a:solidFill>
                <a:schemeClr val="lt1"/>
              </a:solidFill>
              <a:latin typeface="DIN Next LT W23 Medium" charset="0"/>
              <a:ea typeface="DIN Next LT W23 Medium" charset="0"/>
              <a:cs typeface="DIN Next LT W23 Medium" charset="0"/>
            </a:rPr>
            <a:t>معلومات عن المرفق رقم</a:t>
          </a:r>
          <a:r>
            <a:rPr lang="ar-SA" sz="1800" kern="1200" baseline="0">
              <a:solidFill>
                <a:schemeClr val="lt1"/>
              </a:solidFill>
              <a:latin typeface="DIN Next LT W23 Medium" charset="0"/>
              <a:ea typeface="DIN Next LT W23 Medium" charset="0"/>
              <a:cs typeface="DIN Next LT W23 Medium" charset="0"/>
            </a:rPr>
            <a:t> </a:t>
          </a:r>
          <a:r>
            <a:rPr lang="en-US" sz="1800" kern="1200" baseline="0">
              <a:solidFill>
                <a:schemeClr val="lt1"/>
              </a:solidFill>
              <a:latin typeface="DIN Next LT W23 Medium" charset="0"/>
              <a:ea typeface="DIN Next LT W23 Medium" charset="0"/>
              <a:cs typeface="DIN Next LT W23 Medium" charset="0"/>
            </a:rPr>
            <a:t>٤</a:t>
          </a:r>
          <a:endParaRPr lang="ar-SA" sz="1800" kern="1200">
            <a:solidFill>
              <a:schemeClr val="lt1"/>
            </a:solidFill>
            <a:latin typeface="DIN Next LT W23 Medium" charset="0"/>
            <a:ea typeface="DIN Next LT W23 Medium" charset="0"/>
            <a:cs typeface="DIN Next LT W23 Medium" charset="0"/>
          </a:endParaRPr>
        </a:p>
        <a:p>
          <a:pPr marL="0" marR="0" indent="0" algn="ctr" defTabSz="457200" rtl="1" eaLnBrk="1" fontAlgn="auto" latinLnBrk="0" hangingPunct="1">
            <a:lnSpc>
              <a:spcPct val="100000"/>
            </a:lnSpc>
            <a:spcBef>
              <a:spcPts val="0"/>
            </a:spcBef>
            <a:spcAft>
              <a:spcPts val="0"/>
            </a:spcAft>
            <a:buClrTx/>
            <a:buSzTx/>
            <a:buFontTx/>
            <a:buNone/>
            <a:tabLst/>
            <a:defRPr/>
          </a:pPr>
          <a:r>
            <a:rPr lang="en-US" sz="1800" kern="1200">
              <a:solidFill>
                <a:schemeClr val="lt1"/>
              </a:solidFill>
              <a:latin typeface="DIN Next LT W23 Medium" charset="0"/>
              <a:ea typeface="DIN Next LT W23 Medium" charset="0"/>
              <a:cs typeface="DIN Next LT W23 Medium" charset="0"/>
            </a:rPr>
            <a:t> Information About Facility Number 4</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flipH="1">
          <a:off x="9672904378" y="495300"/>
          <a:ext cx="1989490" cy="905581"/>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1005761</xdr:colOff>
          <xdr:row>0</xdr:row>
          <xdr:rowOff>95250</xdr:rowOff>
        </xdr:from>
        <xdr:to>
          <xdr:col>5</xdr:col>
          <xdr:colOff>51674</xdr:colOff>
          <xdr:row>3</xdr:row>
          <xdr:rowOff>146050</xdr:rowOff>
        </xdr:to>
        <xdr:pic>
          <xdr:nvPicPr>
            <xdr:cNvPr id="4" name="Picture 3">
              <a:extLst>
                <a:ext uri="{FF2B5EF4-FFF2-40B4-BE49-F238E27FC236}">
                  <a16:creationId xmlns:a16="http://schemas.microsoft.com/office/drawing/2014/main" id="{00000000-0008-0000-1000-000004000000}"/>
                </a:ext>
              </a:extLst>
            </xdr:cNvPr>
            <xdr:cNvPicPr>
              <a:picLocks noChangeAspect="1" noChangeArrowheads="1"/>
              <a:extLst>
                <a:ext uri="{84589F7E-364E-4C9E-8A38-B11213B215E9}">
                  <a14:cameraTool cellRange="'شعار الجهة'!$E$7:$H$9" spid="_x0000_s80255"/>
                </a:ext>
              </a:extLst>
            </xdr:cNvPicPr>
          </xdr:nvPicPr>
          <xdr:blipFill>
            <a:blip xmlns:r="http://schemas.openxmlformats.org/officeDocument/2006/relationships" r:embed="rId1"/>
            <a:srcRect/>
            <a:stretch>
              <a:fillRect/>
            </a:stretch>
          </xdr:blipFill>
          <xdr:spPr bwMode="auto">
            <a:xfrm>
              <a:off x="9672852526" y="9525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33617</xdr:colOff>
      <xdr:row>0</xdr:row>
      <xdr:rowOff>101873</xdr:rowOff>
    </xdr:from>
    <xdr:to>
      <xdr:col>0</xdr:col>
      <xdr:colOff>1154843</xdr:colOff>
      <xdr:row>1</xdr:row>
      <xdr:rowOff>110680</xdr:rowOff>
    </xdr:to>
    <xdr:sp macro="" textlink="">
      <xdr:nvSpPr>
        <xdr:cNvPr id="5" name="Rectangle: Rounded Corners 8">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flipH="1">
          <a:off x="9679883707" y="101873"/>
          <a:ext cx="1121226"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1362547</xdr:colOff>
      <xdr:row>0</xdr:row>
      <xdr:rowOff>94106</xdr:rowOff>
    </xdr:from>
    <xdr:to>
      <xdr:col>2</xdr:col>
      <xdr:colOff>2313181</xdr:colOff>
      <xdr:row>1</xdr:row>
      <xdr:rowOff>102913</xdr:rowOff>
    </xdr:to>
    <xdr:sp macro="" textlink="">
      <xdr:nvSpPr>
        <xdr:cNvPr id="6" name="Rectangle: Rounded Corners 8">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flipH="1">
          <a:off x="9676220294" y="94106"/>
          <a:ext cx="95063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376822</xdr:colOff>
      <xdr:row>0</xdr:row>
      <xdr:rowOff>94106</xdr:rowOff>
    </xdr:from>
    <xdr:to>
      <xdr:col>2</xdr:col>
      <xdr:colOff>1327116</xdr:colOff>
      <xdr:row>1</xdr:row>
      <xdr:rowOff>102913</xdr:rowOff>
    </xdr:to>
    <xdr:sp macro="" textlink="">
      <xdr:nvSpPr>
        <xdr:cNvPr id="7" name="Rectangle: Rounded Corners 8">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flipH="1">
          <a:off x="9677206359" y="94106"/>
          <a:ext cx="95029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1199945</xdr:colOff>
      <xdr:row>0</xdr:row>
      <xdr:rowOff>100853</xdr:rowOff>
    </xdr:from>
    <xdr:to>
      <xdr:col>2</xdr:col>
      <xdr:colOff>331069</xdr:colOff>
      <xdr:row>1</xdr:row>
      <xdr:rowOff>109660</xdr:rowOff>
    </xdr:to>
    <xdr:sp macro="" textlink="">
      <xdr:nvSpPr>
        <xdr:cNvPr id="8" name="Rectangle: Rounded Corners 8">
          <a:hlinkClick xmlns:r="http://schemas.openxmlformats.org/officeDocument/2006/relationships" r:id="rId5"/>
          <a:extLst>
            <a:ext uri="{FF2B5EF4-FFF2-40B4-BE49-F238E27FC236}">
              <a16:creationId xmlns:a16="http://schemas.microsoft.com/office/drawing/2014/main" id="{00000000-0008-0000-1000-000008000000}"/>
            </a:ext>
          </a:extLst>
        </xdr:cNvPr>
        <xdr:cNvSpPr/>
      </xdr:nvSpPr>
      <xdr:spPr>
        <a:xfrm flipH="1">
          <a:off x="9678202406" y="100853"/>
          <a:ext cx="1636199"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342455</xdr:colOff>
      <xdr:row>3</xdr:row>
      <xdr:rowOff>226219</xdr:rowOff>
    </xdr:from>
    <xdr:to>
      <xdr:col>17</xdr:col>
      <xdr:colOff>44823</xdr:colOff>
      <xdr:row>4</xdr:row>
      <xdr:rowOff>309562</xdr:rowOff>
    </xdr:to>
    <xdr:sp macro="" textlink="">
      <xdr:nvSpPr>
        <xdr:cNvPr id="2" name="Rounded Rectangle 1">
          <a:extLst>
            <a:ext uri="{FF2B5EF4-FFF2-40B4-BE49-F238E27FC236}">
              <a16:creationId xmlns:a16="http://schemas.microsoft.com/office/drawing/2014/main" id="{00000000-0008-0000-1100-000002000000}"/>
            </a:ext>
          </a:extLst>
        </xdr:cNvPr>
        <xdr:cNvSpPr/>
      </xdr:nvSpPr>
      <xdr:spPr>
        <a:xfrm>
          <a:off x="9977211702" y="1083469"/>
          <a:ext cx="21819418" cy="52149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 للمرفق رقم </a:t>
          </a:r>
          <a:r>
            <a:rPr lang="ar-SA" sz="1600" baseline="0">
              <a:latin typeface="DIN NEXT™ ARABIC MEDIUM" panose="020B0603020203050203" pitchFamily="34" charset="-78"/>
              <a:ea typeface="DIN Next LT W23 Medium" charset="0"/>
              <a:cs typeface="DIN NEXT™ ARABIC MEDIUM" panose="020B0603020203050203" pitchFamily="34" charset="-78"/>
            </a:rPr>
            <a:t>٤</a:t>
          </a:r>
          <a:endParaRPr lang="en-US" sz="1600" baseline="0">
            <a:latin typeface="DIN Next LT W23 Medium" charset="0"/>
            <a:ea typeface="DIN Next LT W23 Medium" charset="0"/>
            <a:cs typeface="DIN Next LT W23 Medium" charset="0"/>
          </a:endParaRPr>
        </a:p>
        <a:p>
          <a:pPr algn="ctr" rtl="1"/>
          <a:r>
            <a:rPr lang="en-US" sz="1600" baseline="0">
              <a:latin typeface="DIN Next LT W23 Medium" charset="0"/>
              <a:ea typeface="DIN Next LT W23 Medium" charset="0"/>
              <a:cs typeface="DIN Next LT W23 Medium" charset="0"/>
            </a:rPr>
            <a:t>  Compliance with Controls Status for Facility Number 4  </a:t>
          </a:r>
        </a:p>
      </xdr:txBody>
    </xdr:sp>
    <xdr:clientData/>
  </xdr:twoCellAnchor>
  <xdr:twoCellAnchor>
    <xdr:from>
      <xdr:col>0</xdr:col>
      <xdr:colOff>9525</xdr:colOff>
      <xdr:row>0</xdr:row>
      <xdr:rowOff>69850</xdr:rowOff>
    </xdr:from>
    <xdr:to>
      <xdr:col>1</xdr:col>
      <xdr:colOff>1264920</xdr:colOff>
      <xdr:row>1</xdr:row>
      <xdr:rowOff>30988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9997718130" y="69850"/>
          <a:ext cx="1645920"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a:latin typeface="DIN Next LT Arabic Light" panose="020B0303020203050203" pitchFamily="34" charset="-78"/>
              <a:cs typeface="DIN Next LT Arabic Light" panose="020B0303020203050203" pitchFamily="34" charset="-78"/>
            </a:rPr>
            <a:t>Cover Page</a:t>
          </a:r>
        </a:p>
      </xdr:txBody>
    </xdr:sp>
    <xdr:clientData/>
  </xdr:twoCellAnchor>
  <xdr:twoCellAnchor>
    <xdr:from>
      <xdr:col>3</xdr:col>
      <xdr:colOff>105546</xdr:colOff>
      <xdr:row>0</xdr:row>
      <xdr:rowOff>69850</xdr:rowOff>
    </xdr:from>
    <xdr:to>
      <xdr:col>4</xdr:col>
      <xdr:colOff>68589</xdr:colOff>
      <xdr:row>1</xdr:row>
      <xdr:rowOff>30988</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100-000004000000}"/>
            </a:ext>
          </a:extLst>
        </xdr:cNvPr>
        <xdr:cNvSpPr/>
      </xdr:nvSpPr>
      <xdr:spPr>
        <a:xfrm>
          <a:off x="9994142436" y="69850"/>
          <a:ext cx="1353693"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 -</a:t>
          </a:r>
          <a:r>
            <a:rPr lang="en-US" sz="1100">
              <a:latin typeface="DIN Next LT Arabic Light" panose="020B0303020203050203" pitchFamily="34" charset="-78"/>
              <a:cs typeface="DIN Next LT Arabic Light" panose="020B0303020203050203" pitchFamily="34" charset="-78"/>
            </a:rPr>
            <a:t>Previous</a:t>
          </a:r>
          <a:r>
            <a:rPr lang="en-US" sz="1100" baseline="0">
              <a:latin typeface="DIN Next LT Arabic Light" panose="020B0303020203050203" pitchFamily="34" charset="-78"/>
              <a:cs typeface="DIN Next LT Arabic Light" panose="020B0303020203050203" pitchFamily="34" charset="-78"/>
            </a:rPr>
            <a:t> </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83344</xdr:colOff>
      <xdr:row>0</xdr:row>
      <xdr:rowOff>73025</xdr:rowOff>
    </xdr:from>
    <xdr:to>
      <xdr:col>5</xdr:col>
      <xdr:colOff>47625</xdr:colOff>
      <xdr:row>1</xdr:row>
      <xdr:rowOff>35718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9992772750" y="73025"/>
          <a:ext cx="1354931" cy="248443"/>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200" b="0">
              <a:latin typeface="DIN Next LT Arabic Light" panose="020B0303020203050203" pitchFamily="34" charset="-78"/>
              <a:cs typeface="DIN Next LT Arabic Light" panose="020B0303020203050203" pitchFamily="34" charset="-78"/>
            </a:rPr>
            <a:t>التالي</a:t>
          </a:r>
          <a:r>
            <a:rPr lang="ar-SA" sz="1200" b="0" baseline="0">
              <a:latin typeface="DIN Next LT Arabic Light" panose="020B0303020203050203" pitchFamily="34" charset="-78"/>
              <a:cs typeface="DIN Next LT Arabic Light" panose="020B0303020203050203" pitchFamily="34" charset="-78"/>
            </a:rPr>
            <a:t> - </a:t>
          </a:r>
          <a:r>
            <a:rPr lang="en-US" sz="1200" b="0">
              <a:latin typeface="DIN Next LT Arabic Light" panose="020B0303020203050203" pitchFamily="34" charset="-78"/>
              <a:cs typeface="DIN Next LT Arabic Light" panose="020B0303020203050203" pitchFamily="34" charset="-78"/>
            </a:rPr>
            <a:t>Next</a:t>
          </a:r>
          <a:endParaRPr lang="en-US" sz="1600" b="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1295400</xdr:colOff>
      <xdr:row>0</xdr:row>
      <xdr:rowOff>69850</xdr:rowOff>
    </xdr:from>
    <xdr:to>
      <xdr:col>3</xdr:col>
      <xdr:colOff>79257</xdr:colOff>
      <xdr:row>1</xdr:row>
      <xdr:rowOff>30988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100-000006000000}"/>
            </a:ext>
          </a:extLst>
        </xdr:cNvPr>
        <xdr:cNvSpPr/>
      </xdr:nvSpPr>
      <xdr:spPr>
        <a:xfrm>
          <a:off x="9995522418" y="69850"/>
          <a:ext cx="2165232"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 -</a:t>
          </a:r>
          <a:r>
            <a:rPr lang="en-US" sz="1100" baseline="0">
              <a:latin typeface="DIN Next LT Arabic Light" panose="020B0303020203050203" pitchFamily="34" charset="-78"/>
              <a:cs typeface="DIN Next LT Arabic Light" panose="020B0303020203050203" pitchFamily="34" charset="-78"/>
            </a:rPr>
            <a:t> Table of Content</a:t>
          </a:r>
        </a:p>
      </xdr:txBody>
    </xdr:sp>
    <xdr:clientData/>
  </xdr:twoCellAnchor>
  <mc:AlternateContent xmlns:mc="http://schemas.openxmlformats.org/markup-compatibility/2006">
    <mc:Choice xmlns:a14="http://schemas.microsoft.com/office/drawing/2010/main" Requires="a14">
      <xdr:twoCellAnchor editAs="oneCell">
        <xdr:from>
          <xdr:col>15</xdr:col>
          <xdr:colOff>1201977</xdr:colOff>
          <xdr:row>0</xdr:row>
          <xdr:rowOff>179294</xdr:rowOff>
        </xdr:from>
        <xdr:to>
          <xdr:col>17</xdr:col>
          <xdr:colOff>47865</xdr:colOff>
          <xdr:row>4</xdr:row>
          <xdr:rowOff>344394</xdr:rowOff>
        </xdr:to>
        <xdr:pic>
          <xdr:nvPicPr>
            <xdr:cNvPr id="7" name="Picture 6">
              <a:extLst>
                <a:ext uri="{FF2B5EF4-FFF2-40B4-BE49-F238E27FC236}">
                  <a16:creationId xmlns:a16="http://schemas.microsoft.com/office/drawing/2014/main" id="{00000000-0008-0000-1100-000007000000}"/>
                </a:ext>
              </a:extLst>
            </xdr:cNvPr>
            <xdr:cNvPicPr>
              <a:picLocks noChangeAspect="1" noChangeArrowheads="1"/>
              <a:extLst>
                <a:ext uri="{84589F7E-364E-4C9E-8A38-B11213B215E9}">
                  <a14:cameraTool cellRange="'شعار الجهة'!$E$7:$H$9" spid="_x0000_s81275"/>
                </a:ext>
              </a:extLst>
            </xdr:cNvPicPr>
          </xdr:nvPicPr>
          <xdr:blipFill>
            <a:blip xmlns:r="http://schemas.openxmlformats.org/officeDocument/2006/relationships" r:embed="rId5"/>
            <a:srcRect/>
            <a:stretch>
              <a:fillRect/>
            </a:stretch>
          </xdr:blipFill>
          <xdr:spPr bwMode="auto">
            <a:xfrm>
              <a:off x="9977208660" y="179294"/>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1</xdr:colOff>
      <xdr:row>2</xdr:row>
      <xdr:rowOff>0</xdr:rowOff>
    </xdr:from>
    <xdr:to>
      <xdr:col>4</xdr:col>
      <xdr:colOff>4781550</xdr:colOff>
      <xdr:row>2</xdr:row>
      <xdr:rowOff>793750</xdr:rowOff>
    </xdr:to>
    <xdr:sp macro="" textlink="">
      <xdr:nvSpPr>
        <xdr:cNvPr id="2" name="Rectangle: Rounded Corners 1">
          <a:extLst>
            <a:ext uri="{FF2B5EF4-FFF2-40B4-BE49-F238E27FC236}">
              <a16:creationId xmlns:a16="http://schemas.microsoft.com/office/drawing/2014/main" id="{00000000-0008-0000-1200-000002000000}"/>
            </a:ext>
          </a:extLst>
        </xdr:cNvPr>
        <xdr:cNvSpPr/>
      </xdr:nvSpPr>
      <xdr:spPr>
        <a:xfrm flipH="1">
          <a:off x="11552120025" y="1943100"/>
          <a:ext cx="9515474" cy="793750"/>
        </a:xfrm>
        <a:prstGeom prst="roundRect">
          <a:avLst/>
        </a:prstGeom>
        <a:gradFill flip="none" rotWithShape="1">
          <a:gsLst>
            <a:gs pos="0">
              <a:srgbClr val="293B81"/>
            </a:gs>
            <a:gs pos="48000">
              <a:srgbClr val="17479E"/>
            </a:gs>
            <a:gs pos="100000">
              <a:srgbClr val="00B6AC"/>
            </a:gs>
          </a:gsLst>
          <a:lin ang="108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ar-SA" sz="1600" b="1">
              <a:solidFill>
                <a:schemeClr val="bg1"/>
              </a:solidFill>
              <a:latin typeface="DIN Next LT Arabic Light" panose="020B0303020203050203" pitchFamily="34" charset="-78"/>
              <a:cs typeface="DIN Next LT Arabic Light" panose="020B0303020203050203" pitchFamily="34" charset="-78"/>
            </a:rPr>
            <a:t>ملخص نتائج تقييم ضوابط الأمن السيبراني للأنظمة التشغيلية للمرفق رقم</a:t>
          </a:r>
          <a:r>
            <a:rPr lang="ar-SA" sz="1600" b="1" baseline="0">
              <a:solidFill>
                <a:schemeClr val="bg1"/>
              </a:solidFill>
              <a:latin typeface="DIN Next LT Arabic Light" panose="020B0303020203050203" pitchFamily="34" charset="-78"/>
              <a:cs typeface="DIN Next LT Arabic Light" panose="020B0303020203050203" pitchFamily="34" charset="-78"/>
            </a:rPr>
            <a:t> ٤</a:t>
          </a:r>
          <a:endParaRPr lang="ar-SA" sz="1600" b="1">
            <a:solidFill>
              <a:schemeClr val="bg1"/>
            </a:solidFill>
            <a:latin typeface="DIN Next LT Arabic Light" panose="020B0303020203050203" pitchFamily="34" charset="-78"/>
            <a:cs typeface="DIN Next LT Arabic Light" panose="020B0303020203050203" pitchFamily="34" charset="-78"/>
          </a:endParaRPr>
        </a:p>
        <a:p>
          <a:pPr algn="ctr"/>
          <a:r>
            <a:rPr lang="ar-SA" sz="1600" b="1">
              <a:solidFill>
                <a:schemeClr val="bg1"/>
              </a:solidFill>
              <a:latin typeface="DIN Next LT Arabic Light" panose="020B0303020203050203" pitchFamily="34" charset="-78"/>
              <a:cs typeface="DIN Next LT Arabic Light" panose="020B0303020203050203" pitchFamily="34" charset="-78"/>
            </a:rPr>
            <a:t>)</a:t>
          </a:r>
          <a:r>
            <a:rPr lang="en-US" sz="1600" b="1">
              <a:solidFill>
                <a:schemeClr val="bg1"/>
              </a:solidFill>
              <a:latin typeface="DIN Next LT Arabic Light" panose="020B0303020203050203" pitchFamily="34" charset="-78"/>
              <a:cs typeface="DIN Next LT Arabic Light" panose="020B0303020203050203" pitchFamily="34" charset="-78"/>
            </a:rPr>
            <a:t>OTCC-1:2022)  Summary Of Assessment Results for Facitlity Number </a:t>
          </a:r>
          <a:r>
            <a:rPr lang="ar-SA" sz="1600" b="1">
              <a:solidFill>
                <a:schemeClr val="bg1"/>
              </a:solidFill>
              <a:latin typeface="DIN Next LT Arabic Light" panose="020B0303020203050203" pitchFamily="34" charset="-78"/>
              <a:cs typeface="DIN Next LT Arabic Light" panose="020B0303020203050203" pitchFamily="34" charset="-78"/>
            </a:rPr>
            <a:t>4</a:t>
          </a:r>
          <a:endParaRPr lang="en-US" sz="1600" b="1">
            <a:solidFill>
              <a:schemeClr val="bg1"/>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500062</xdr:colOff>
      <xdr:row>5</xdr:row>
      <xdr:rowOff>157162</xdr:rowOff>
    </xdr:from>
    <xdr:to>
      <xdr:col>4</xdr:col>
      <xdr:colOff>4286250</xdr:colOff>
      <xdr:row>18</xdr:row>
      <xdr:rowOff>38100</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2151069</xdr:colOff>
          <xdr:row>1</xdr:row>
          <xdr:rowOff>58420</xdr:rowOff>
        </xdr:from>
        <xdr:to>
          <xdr:col>4</xdr:col>
          <xdr:colOff>4397382</xdr:colOff>
          <xdr:row>1</xdr:row>
          <xdr:rowOff>1518920</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a:extLst>
                <a:ext uri="{84589F7E-364E-4C9E-8A38-B11213B215E9}">
                  <a14:cameraTool cellRange="'شعار الجهة'!$E$7:$H$9" spid="_x0000_s82298"/>
                </a:ext>
              </a:extLst>
            </xdr:cNvPicPr>
          </xdr:nvPicPr>
          <xdr:blipFill>
            <a:blip xmlns:r="http://schemas.openxmlformats.org/officeDocument/2006/relationships" r:embed="rId2"/>
            <a:srcRect/>
            <a:stretch>
              <a:fillRect/>
            </a:stretch>
          </xdr:blipFill>
          <xdr:spPr bwMode="auto">
            <a:xfrm>
              <a:off x="11552504193" y="30607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514350</xdr:colOff>
      <xdr:row>24</xdr:row>
      <xdr:rowOff>228600</xdr:rowOff>
    </xdr:from>
    <xdr:to>
      <xdr:col>4</xdr:col>
      <xdr:colOff>4300538</xdr:colOff>
      <xdr:row>37</xdr:row>
      <xdr:rowOff>71230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420756</xdr:colOff>
      <xdr:row>42</xdr:row>
      <xdr:rowOff>238126</xdr:rowOff>
    </xdr:from>
    <xdr:to>
      <xdr:col>4</xdr:col>
      <xdr:colOff>4206944</xdr:colOff>
      <xdr:row>55</xdr:row>
      <xdr:rowOff>89453</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371475</xdr:colOff>
      <xdr:row>60</xdr:row>
      <xdr:rowOff>180975</xdr:rowOff>
    </xdr:from>
    <xdr:to>
      <xdr:col>4</xdr:col>
      <xdr:colOff>4157663</xdr:colOff>
      <xdr:row>72</xdr:row>
      <xdr:rowOff>123825</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390525</xdr:colOff>
      <xdr:row>77</xdr:row>
      <xdr:rowOff>228600</xdr:rowOff>
    </xdr:from>
    <xdr:to>
      <xdr:col>4</xdr:col>
      <xdr:colOff>4176713</xdr:colOff>
      <xdr:row>90</xdr:row>
      <xdr:rowOff>47625</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25400</xdr:colOff>
      <xdr:row>0</xdr:row>
      <xdr:rowOff>140720</xdr:rowOff>
    </xdr:from>
    <xdr:to>
      <xdr:col>1</xdr:col>
      <xdr:colOff>670376</xdr:colOff>
      <xdr:row>1</xdr:row>
      <xdr:rowOff>203200</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1200-000009000000}"/>
            </a:ext>
          </a:extLst>
        </xdr:cNvPr>
        <xdr:cNvSpPr/>
      </xdr:nvSpPr>
      <xdr:spPr>
        <a:xfrm flipH="1">
          <a:off x="12081792124" y="140720"/>
          <a:ext cx="1146626" cy="31648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216205</xdr:colOff>
      <xdr:row>0</xdr:row>
      <xdr:rowOff>120253</xdr:rowOff>
    </xdr:from>
    <xdr:to>
      <xdr:col>2</xdr:col>
      <xdr:colOff>1219200</xdr:colOff>
      <xdr:row>1</xdr:row>
      <xdr:rowOff>177800</xdr:rowOff>
    </xdr:to>
    <xdr:sp macro="" textlink="">
      <xdr:nvSpPr>
        <xdr:cNvPr id="10" name="Rectangle: Rounded Corners 8">
          <a:hlinkClick xmlns:r="http://schemas.openxmlformats.org/officeDocument/2006/relationships" r:id="rId8"/>
          <a:extLst>
            <a:ext uri="{FF2B5EF4-FFF2-40B4-BE49-F238E27FC236}">
              <a16:creationId xmlns:a16="http://schemas.microsoft.com/office/drawing/2014/main" id="{00000000-0008-0000-1200-00000A000000}"/>
            </a:ext>
          </a:extLst>
        </xdr:cNvPr>
        <xdr:cNvSpPr/>
      </xdr:nvSpPr>
      <xdr:spPr>
        <a:xfrm flipH="1">
          <a:off x="12078868400" y="120253"/>
          <a:ext cx="1002995" cy="31154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753579</xdr:colOff>
      <xdr:row>0</xdr:row>
      <xdr:rowOff>120650</xdr:rowOff>
    </xdr:from>
    <xdr:to>
      <xdr:col>2</xdr:col>
      <xdr:colOff>122828</xdr:colOff>
      <xdr:row>1</xdr:row>
      <xdr:rowOff>203200</xdr:rowOff>
    </xdr:to>
    <xdr:sp macro="" textlink="">
      <xdr:nvSpPr>
        <xdr:cNvPr id="11" name="Rectangle: Rounded Corners 8">
          <a:hlinkClick xmlns:r="http://schemas.openxmlformats.org/officeDocument/2006/relationships" r:id="rId9"/>
          <a:extLst>
            <a:ext uri="{FF2B5EF4-FFF2-40B4-BE49-F238E27FC236}">
              <a16:creationId xmlns:a16="http://schemas.microsoft.com/office/drawing/2014/main" id="{00000000-0008-0000-1200-00000B000000}"/>
            </a:ext>
          </a:extLst>
        </xdr:cNvPr>
        <xdr:cNvSpPr/>
      </xdr:nvSpPr>
      <xdr:spPr>
        <a:xfrm flipH="1">
          <a:off x="12079964772" y="120650"/>
          <a:ext cx="1744149" cy="33655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1308100</xdr:colOff>
      <xdr:row>0</xdr:row>
      <xdr:rowOff>127000</xdr:rowOff>
    </xdr:from>
    <xdr:to>
      <xdr:col>3</xdr:col>
      <xdr:colOff>514350</xdr:colOff>
      <xdr:row>1</xdr:row>
      <xdr:rowOff>158750</xdr:rowOff>
    </xdr:to>
    <xdr:sp macro="" textlink="">
      <xdr:nvSpPr>
        <xdr:cNvPr id="12" name="Rectangle: Rounded Corners 8">
          <a:hlinkClick xmlns:r="http://schemas.openxmlformats.org/officeDocument/2006/relationships" r:id="rId10"/>
          <a:extLst>
            <a:ext uri="{FF2B5EF4-FFF2-40B4-BE49-F238E27FC236}">
              <a16:creationId xmlns:a16="http://schemas.microsoft.com/office/drawing/2014/main" id="{00000000-0008-0000-1200-00000C000000}"/>
            </a:ext>
          </a:extLst>
        </xdr:cNvPr>
        <xdr:cNvSpPr/>
      </xdr:nvSpPr>
      <xdr:spPr>
        <a:xfrm flipH="1">
          <a:off x="12077814300" y="127000"/>
          <a:ext cx="965200" cy="28575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695325</xdr:colOff>
      <xdr:row>1</xdr:row>
      <xdr:rowOff>152400</xdr:rowOff>
    </xdr:from>
    <xdr:to>
      <xdr:col>11</xdr:col>
      <xdr:colOff>697865</xdr:colOff>
      <xdr:row>2</xdr:row>
      <xdr:rowOff>317499</xdr:rowOff>
    </xdr:to>
    <xdr:sp macro="" textlink="">
      <xdr:nvSpPr>
        <xdr:cNvPr id="8" name="Rectangle: Rounded Corners 7">
          <a:extLst>
            <a:ext uri="{FF2B5EF4-FFF2-40B4-BE49-F238E27FC236}">
              <a16:creationId xmlns:a16="http://schemas.microsoft.com/office/drawing/2014/main" id="{00000000-0008-0000-0100-000008000000}"/>
            </a:ext>
          </a:extLst>
        </xdr:cNvPr>
        <xdr:cNvSpPr/>
      </xdr:nvSpPr>
      <xdr:spPr>
        <a:xfrm flipH="1">
          <a:off x="12059653935" y="406400"/>
          <a:ext cx="8105140" cy="609599"/>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indent="0" algn="ctr" defTabSz="457200" rtl="1" eaLnBrk="1" latinLnBrk="0" hangingPunct="1"/>
          <a:r>
            <a:rPr lang="ar-SA" sz="1600" kern="1200">
              <a:solidFill>
                <a:schemeClr val="lt1"/>
              </a:solidFill>
              <a:latin typeface="DIN Next LT W23 Medium" charset="0"/>
              <a:ea typeface="DIN Next LT W23 Medium" charset="0"/>
              <a:cs typeface="DIN Next LT W23 Medium" charset="0"/>
            </a:rPr>
            <a:t>قائمة المحتويات</a:t>
          </a:r>
        </a:p>
        <a:p>
          <a:pPr marL="0" indent="0" algn="ctr" defTabSz="457200" rtl="1" eaLnBrk="1" latinLnBrk="0" hangingPunct="1"/>
          <a:r>
            <a:rPr lang="en-US" sz="1600" kern="1200">
              <a:solidFill>
                <a:schemeClr val="lt1"/>
              </a:solidFill>
              <a:latin typeface="DIN Next LT W23 Medium" charset="0"/>
              <a:ea typeface="DIN Next LT W23 Medium" charset="0"/>
              <a:cs typeface="DIN Next LT W23 Medium" charset="0"/>
            </a:rPr>
            <a:t>Table of Contents</a:t>
          </a:r>
        </a:p>
      </xdr:txBody>
    </xdr:sp>
    <xdr:clientData/>
  </xdr:twoCellAnchor>
  <xdr:twoCellAnchor>
    <xdr:from>
      <xdr:col>0</xdr:col>
      <xdr:colOff>70760</xdr:colOff>
      <xdr:row>0</xdr:row>
      <xdr:rowOff>70757</xdr:rowOff>
    </xdr:from>
    <xdr:to>
      <xdr:col>1</xdr:col>
      <xdr:colOff>489860</xdr:colOff>
      <xdr:row>1</xdr:row>
      <xdr:rowOff>76472</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flipH="1">
          <a:off x="11591652855" y="70757"/>
          <a:ext cx="1126671" cy="25608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6" name="Rectangle: Rounded Corners 1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flipH="1">
          <a:off x="12063385600" y="0"/>
          <a:ext cx="1045758" cy="252499"/>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0</xdr:col>
      <xdr:colOff>0</xdr:colOff>
      <xdr:row>0</xdr:row>
      <xdr:rowOff>8659</xdr:rowOff>
    </xdr:from>
    <xdr:to>
      <xdr:col>0</xdr:col>
      <xdr:colOff>0</xdr:colOff>
      <xdr:row>1</xdr:row>
      <xdr:rowOff>14374</xdr:rowOff>
    </xdr:to>
    <xdr:sp macro="" textlink="">
      <xdr:nvSpPr>
        <xdr:cNvPr id="7" name="Rectangle: Rounded Corners 15">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flipH="1">
          <a:off x="11562449455" y="8659"/>
          <a:ext cx="0" cy="252499"/>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0" name="Rectangle: Rounded Corners 8">
          <a:extLst>
            <a:ext uri="{FF2B5EF4-FFF2-40B4-BE49-F238E27FC236}">
              <a16:creationId xmlns:a16="http://schemas.microsoft.com/office/drawing/2014/main" id="{00000000-0008-0000-0100-00000A000000}"/>
            </a:ext>
          </a:extLst>
        </xdr:cNvPr>
        <xdr:cNvSpPr/>
      </xdr:nvSpPr>
      <xdr:spPr>
        <a:xfrm flipH="1">
          <a:off x="11506264943" y="0"/>
          <a:ext cx="1494775" cy="252499"/>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441782</xdr:colOff>
      <xdr:row>0</xdr:row>
      <xdr:rowOff>62593</xdr:rowOff>
    </xdr:from>
    <xdr:to>
      <xdr:col>5</xdr:col>
      <xdr:colOff>153310</xdr:colOff>
      <xdr:row>1</xdr:row>
      <xdr:rowOff>68308</xdr:rowOff>
    </xdr:to>
    <xdr:sp macro="" textlink="">
      <xdr:nvSpPr>
        <xdr:cNvPr id="11" name="Rectangle: Rounded Corners 8">
          <a:hlinkClick xmlns:r="http://schemas.openxmlformats.org/officeDocument/2006/relationships" r:id="rId3"/>
          <a:extLst>
            <a:ext uri="{FF2B5EF4-FFF2-40B4-BE49-F238E27FC236}">
              <a16:creationId xmlns:a16="http://schemas.microsoft.com/office/drawing/2014/main" id="{00000000-0008-0000-0100-00000B000000}"/>
            </a:ext>
          </a:extLst>
        </xdr:cNvPr>
        <xdr:cNvSpPr/>
      </xdr:nvSpPr>
      <xdr:spPr>
        <a:xfrm flipH="1">
          <a:off x="12064618090" y="62593"/>
          <a:ext cx="1184728"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1</xdr:col>
      <xdr:colOff>592369</xdr:colOff>
      <xdr:row>0</xdr:row>
      <xdr:rowOff>62593</xdr:rowOff>
    </xdr:from>
    <xdr:to>
      <xdr:col>3</xdr:col>
      <xdr:colOff>303897</xdr:colOff>
      <xdr:row>1</xdr:row>
      <xdr:rowOff>68308</xdr:rowOff>
    </xdr:to>
    <xdr:sp macro="" textlink="">
      <xdr:nvSpPr>
        <xdr:cNvPr id="14" name="Rectangle: Rounded Corners 8">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flipH="1">
          <a:off x="12065940703" y="62593"/>
          <a:ext cx="1184728"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1213556</xdr:colOff>
      <xdr:row>3</xdr:row>
      <xdr:rowOff>261937</xdr:rowOff>
    </xdr:from>
    <xdr:to>
      <xdr:col>5</xdr:col>
      <xdr:colOff>1</xdr:colOff>
      <xdr:row>5</xdr:row>
      <xdr:rowOff>254000</xdr:rowOff>
    </xdr:to>
    <xdr:sp macro="" textlink="">
      <xdr:nvSpPr>
        <xdr:cNvPr id="2" name="Rectangle: Rounded Corners 1">
          <a:extLst>
            <a:ext uri="{FF2B5EF4-FFF2-40B4-BE49-F238E27FC236}">
              <a16:creationId xmlns:a16="http://schemas.microsoft.com/office/drawing/2014/main" id="{00000000-0008-0000-1300-000002000000}"/>
            </a:ext>
          </a:extLst>
        </xdr:cNvPr>
        <xdr:cNvSpPr/>
      </xdr:nvSpPr>
      <xdr:spPr>
        <a:xfrm flipH="1">
          <a:off x="9672904199" y="1671637"/>
          <a:ext cx="6920795" cy="71596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800" kern="1200">
              <a:solidFill>
                <a:schemeClr val="lt1"/>
              </a:solidFill>
              <a:latin typeface="DIN Next LT W23 Medium" charset="0"/>
              <a:ea typeface="DIN Next LT W23 Medium" charset="0"/>
              <a:cs typeface="DIN Next LT W23 Medium" charset="0"/>
            </a:rPr>
            <a:t>معلومات عن المرفق رقم</a:t>
          </a:r>
          <a:r>
            <a:rPr lang="ar-SA" sz="1800" kern="1200" baseline="0">
              <a:solidFill>
                <a:schemeClr val="lt1"/>
              </a:solidFill>
              <a:latin typeface="DIN Next LT W23 Medium" charset="0"/>
              <a:ea typeface="DIN Next LT W23 Medium" charset="0"/>
              <a:cs typeface="DIN Next LT W23 Medium" charset="0"/>
            </a:rPr>
            <a:t> </a:t>
          </a:r>
          <a:r>
            <a:rPr lang="en-US" sz="1800" kern="1200" baseline="0">
              <a:solidFill>
                <a:schemeClr val="lt1"/>
              </a:solidFill>
              <a:latin typeface="DIN Next LT W23 Medium" charset="0"/>
              <a:ea typeface="DIN Next LT W23 Medium" charset="0"/>
              <a:cs typeface="DIN Next LT W23 Medium" charset="0"/>
            </a:rPr>
            <a:t>٥</a:t>
          </a:r>
          <a:endParaRPr lang="ar-SA" sz="1800" kern="1200">
            <a:solidFill>
              <a:schemeClr val="lt1"/>
            </a:solidFill>
            <a:latin typeface="DIN Next LT W23 Medium" charset="0"/>
            <a:ea typeface="DIN Next LT W23 Medium" charset="0"/>
            <a:cs typeface="DIN Next LT W23 Medium" charset="0"/>
          </a:endParaRPr>
        </a:p>
        <a:p>
          <a:pPr marL="0" marR="0" indent="0" algn="ctr" defTabSz="457200" rtl="1" eaLnBrk="1" fontAlgn="auto" latinLnBrk="0" hangingPunct="1">
            <a:lnSpc>
              <a:spcPct val="100000"/>
            </a:lnSpc>
            <a:spcBef>
              <a:spcPts val="0"/>
            </a:spcBef>
            <a:spcAft>
              <a:spcPts val="0"/>
            </a:spcAft>
            <a:buClrTx/>
            <a:buSzTx/>
            <a:buFontTx/>
            <a:buNone/>
            <a:tabLst/>
            <a:defRPr/>
          </a:pPr>
          <a:r>
            <a:rPr lang="en-US" sz="1800" kern="1200">
              <a:solidFill>
                <a:schemeClr val="lt1"/>
              </a:solidFill>
              <a:latin typeface="DIN Next LT W23 Medium" charset="0"/>
              <a:ea typeface="DIN Next LT W23 Medium" charset="0"/>
              <a:cs typeface="DIN Next LT W23 Medium" charset="0"/>
            </a:rPr>
            <a:t> Information About Facility Number 5</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 name="Rectangle 2">
          <a:extLst>
            <a:ext uri="{FF2B5EF4-FFF2-40B4-BE49-F238E27FC236}">
              <a16:creationId xmlns:a16="http://schemas.microsoft.com/office/drawing/2014/main" id="{00000000-0008-0000-1300-000003000000}"/>
            </a:ext>
          </a:extLst>
        </xdr:cNvPr>
        <xdr:cNvSpPr/>
      </xdr:nvSpPr>
      <xdr:spPr>
        <a:xfrm flipH="1">
          <a:off x="9672904378" y="495300"/>
          <a:ext cx="1989490" cy="905581"/>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1005761</xdr:colOff>
          <xdr:row>0</xdr:row>
          <xdr:rowOff>95250</xdr:rowOff>
        </xdr:from>
        <xdr:to>
          <xdr:col>5</xdr:col>
          <xdr:colOff>51674</xdr:colOff>
          <xdr:row>3</xdr:row>
          <xdr:rowOff>146050</xdr:rowOff>
        </xdr:to>
        <xdr:pic>
          <xdr:nvPicPr>
            <xdr:cNvPr id="4" name="Picture 3">
              <a:extLst>
                <a:ext uri="{FF2B5EF4-FFF2-40B4-BE49-F238E27FC236}">
                  <a16:creationId xmlns:a16="http://schemas.microsoft.com/office/drawing/2014/main" id="{00000000-0008-0000-1300-000004000000}"/>
                </a:ext>
              </a:extLst>
            </xdr:cNvPr>
            <xdr:cNvPicPr>
              <a:picLocks noChangeAspect="1" noChangeArrowheads="1"/>
              <a:extLst>
                <a:ext uri="{84589F7E-364E-4C9E-8A38-B11213B215E9}">
                  <a14:cameraTool cellRange="'شعار الجهة'!$E$7:$H$9" spid="_x0000_s83323"/>
                </a:ext>
              </a:extLst>
            </xdr:cNvPicPr>
          </xdr:nvPicPr>
          <xdr:blipFill>
            <a:blip xmlns:r="http://schemas.openxmlformats.org/officeDocument/2006/relationships" r:embed="rId1"/>
            <a:srcRect/>
            <a:stretch>
              <a:fillRect/>
            </a:stretch>
          </xdr:blipFill>
          <xdr:spPr bwMode="auto">
            <a:xfrm>
              <a:off x="9672852526" y="9525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33617</xdr:colOff>
      <xdr:row>0</xdr:row>
      <xdr:rowOff>101873</xdr:rowOff>
    </xdr:from>
    <xdr:to>
      <xdr:col>0</xdr:col>
      <xdr:colOff>1154843</xdr:colOff>
      <xdr:row>1</xdr:row>
      <xdr:rowOff>110680</xdr:rowOff>
    </xdr:to>
    <xdr:sp macro="" textlink="">
      <xdr:nvSpPr>
        <xdr:cNvPr id="5" name="Rectangle: Rounded Corners 8">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flipH="1">
          <a:off x="9679883707" y="101873"/>
          <a:ext cx="1121226"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1362547</xdr:colOff>
      <xdr:row>0</xdr:row>
      <xdr:rowOff>94106</xdr:rowOff>
    </xdr:from>
    <xdr:to>
      <xdr:col>2</xdr:col>
      <xdr:colOff>2313181</xdr:colOff>
      <xdr:row>1</xdr:row>
      <xdr:rowOff>102913</xdr:rowOff>
    </xdr:to>
    <xdr:sp macro="" textlink="">
      <xdr:nvSpPr>
        <xdr:cNvPr id="6" name="Rectangle: Rounded Corners 8">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flipH="1">
          <a:off x="9676220294" y="94106"/>
          <a:ext cx="95063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376822</xdr:colOff>
      <xdr:row>0</xdr:row>
      <xdr:rowOff>94106</xdr:rowOff>
    </xdr:from>
    <xdr:to>
      <xdr:col>2</xdr:col>
      <xdr:colOff>1327116</xdr:colOff>
      <xdr:row>1</xdr:row>
      <xdr:rowOff>102913</xdr:rowOff>
    </xdr:to>
    <xdr:sp macro="" textlink="">
      <xdr:nvSpPr>
        <xdr:cNvPr id="7" name="Rectangle: Rounded Corners 8">
          <a:hlinkClick xmlns:r="http://schemas.openxmlformats.org/officeDocument/2006/relationships" r:id="rId4"/>
          <a:extLst>
            <a:ext uri="{FF2B5EF4-FFF2-40B4-BE49-F238E27FC236}">
              <a16:creationId xmlns:a16="http://schemas.microsoft.com/office/drawing/2014/main" id="{00000000-0008-0000-1300-000007000000}"/>
            </a:ext>
          </a:extLst>
        </xdr:cNvPr>
        <xdr:cNvSpPr/>
      </xdr:nvSpPr>
      <xdr:spPr>
        <a:xfrm flipH="1">
          <a:off x="9677206359" y="94106"/>
          <a:ext cx="950294"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1199945</xdr:colOff>
      <xdr:row>0</xdr:row>
      <xdr:rowOff>100853</xdr:rowOff>
    </xdr:from>
    <xdr:to>
      <xdr:col>2</xdr:col>
      <xdr:colOff>331069</xdr:colOff>
      <xdr:row>1</xdr:row>
      <xdr:rowOff>109660</xdr:rowOff>
    </xdr:to>
    <xdr:sp macro="" textlink="">
      <xdr:nvSpPr>
        <xdr:cNvPr id="8" name="Rectangle: Rounded Corners 8">
          <a:hlinkClick xmlns:r="http://schemas.openxmlformats.org/officeDocument/2006/relationships" r:id="rId5"/>
          <a:extLst>
            <a:ext uri="{FF2B5EF4-FFF2-40B4-BE49-F238E27FC236}">
              <a16:creationId xmlns:a16="http://schemas.microsoft.com/office/drawing/2014/main" id="{00000000-0008-0000-1300-000008000000}"/>
            </a:ext>
          </a:extLst>
        </xdr:cNvPr>
        <xdr:cNvSpPr/>
      </xdr:nvSpPr>
      <xdr:spPr>
        <a:xfrm flipH="1">
          <a:off x="9678202406" y="100853"/>
          <a:ext cx="1636199" cy="2564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342455</xdr:colOff>
      <xdr:row>3</xdr:row>
      <xdr:rowOff>226219</xdr:rowOff>
    </xdr:from>
    <xdr:to>
      <xdr:col>17</xdr:col>
      <xdr:colOff>44823</xdr:colOff>
      <xdr:row>4</xdr:row>
      <xdr:rowOff>309562</xdr:rowOff>
    </xdr:to>
    <xdr:sp macro="" textlink="">
      <xdr:nvSpPr>
        <xdr:cNvPr id="2" name="Rounded Rectangle 1">
          <a:extLst>
            <a:ext uri="{FF2B5EF4-FFF2-40B4-BE49-F238E27FC236}">
              <a16:creationId xmlns:a16="http://schemas.microsoft.com/office/drawing/2014/main" id="{00000000-0008-0000-1400-000002000000}"/>
            </a:ext>
          </a:extLst>
        </xdr:cNvPr>
        <xdr:cNvSpPr/>
      </xdr:nvSpPr>
      <xdr:spPr>
        <a:xfrm>
          <a:off x="9977211702" y="1083469"/>
          <a:ext cx="21819418" cy="52149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 للمرفق رقم </a:t>
          </a:r>
          <a:r>
            <a:rPr lang="ar-SA" sz="1600" baseline="0">
              <a:latin typeface="DIN NEXT™ ARABIC MEDIUM" panose="020B0603020203050203" pitchFamily="34" charset="-78"/>
              <a:ea typeface="DIN Next LT W23 Medium" charset="0"/>
              <a:cs typeface="DIN NEXT™ ARABIC MEDIUM" panose="020B0603020203050203" pitchFamily="34" charset="-78"/>
            </a:rPr>
            <a:t>٥</a:t>
          </a:r>
          <a:endParaRPr lang="en-US" sz="1600" baseline="0">
            <a:latin typeface="DIN Next LT W23 Medium" charset="0"/>
            <a:ea typeface="DIN Next LT W23 Medium" charset="0"/>
            <a:cs typeface="DIN Next LT W23 Medium" charset="0"/>
          </a:endParaRPr>
        </a:p>
        <a:p>
          <a:pPr algn="ctr" rtl="1"/>
          <a:r>
            <a:rPr lang="en-US" sz="1600" baseline="0">
              <a:latin typeface="DIN Next LT W23 Medium" charset="0"/>
              <a:ea typeface="DIN Next LT W23 Medium" charset="0"/>
              <a:cs typeface="DIN Next LT W23 Medium" charset="0"/>
            </a:rPr>
            <a:t>  Compliance with Controls Status for Facility Number 5  </a:t>
          </a:r>
        </a:p>
      </xdr:txBody>
    </xdr:sp>
    <xdr:clientData/>
  </xdr:twoCellAnchor>
  <xdr:twoCellAnchor>
    <xdr:from>
      <xdr:col>0</xdr:col>
      <xdr:colOff>9525</xdr:colOff>
      <xdr:row>0</xdr:row>
      <xdr:rowOff>69850</xdr:rowOff>
    </xdr:from>
    <xdr:to>
      <xdr:col>1</xdr:col>
      <xdr:colOff>1264920</xdr:colOff>
      <xdr:row>1</xdr:row>
      <xdr:rowOff>30988</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9997718130" y="69850"/>
          <a:ext cx="1645920"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a:latin typeface="DIN Next LT Arabic Light" panose="020B0303020203050203" pitchFamily="34" charset="-78"/>
              <a:cs typeface="DIN Next LT Arabic Light" panose="020B0303020203050203" pitchFamily="34" charset="-78"/>
            </a:rPr>
            <a:t>Cover Page</a:t>
          </a:r>
        </a:p>
      </xdr:txBody>
    </xdr:sp>
    <xdr:clientData/>
  </xdr:twoCellAnchor>
  <xdr:twoCellAnchor>
    <xdr:from>
      <xdr:col>3</xdr:col>
      <xdr:colOff>105546</xdr:colOff>
      <xdr:row>0</xdr:row>
      <xdr:rowOff>69850</xdr:rowOff>
    </xdr:from>
    <xdr:to>
      <xdr:col>4</xdr:col>
      <xdr:colOff>68589</xdr:colOff>
      <xdr:row>1</xdr:row>
      <xdr:rowOff>30988</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9994142436" y="69850"/>
          <a:ext cx="1353693"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 -</a:t>
          </a:r>
          <a:r>
            <a:rPr lang="en-US" sz="1100">
              <a:latin typeface="DIN Next LT Arabic Light" panose="020B0303020203050203" pitchFamily="34" charset="-78"/>
              <a:cs typeface="DIN Next LT Arabic Light" panose="020B0303020203050203" pitchFamily="34" charset="-78"/>
            </a:rPr>
            <a:t>Previous</a:t>
          </a:r>
          <a:r>
            <a:rPr lang="en-US" sz="1100" baseline="0">
              <a:latin typeface="DIN Next LT Arabic Light" panose="020B0303020203050203" pitchFamily="34" charset="-78"/>
              <a:cs typeface="DIN Next LT Arabic Light" panose="020B0303020203050203" pitchFamily="34" charset="-78"/>
            </a:rPr>
            <a:t> </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83344</xdr:colOff>
      <xdr:row>0</xdr:row>
      <xdr:rowOff>73025</xdr:rowOff>
    </xdr:from>
    <xdr:to>
      <xdr:col>5</xdr:col>
      <xdr:colOff>47625</xdr:colOff>
      <xdr:row>1</xdr:row>
      <xdr:rowOff>35718</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9992772750" y="73025"/>
          <a:ext cx="1354931" cy="248443"/>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200" b="0">
              <a:latin typeface="DIN Next LT Arabic Light" panose="020B0303020203050203" pitchFamily="34" charset="-78"/>
              <a:cs typeface="DIN Next LT Arabic Light" panose="020B0303020203050203" pitchFamily="34" charset="-78"/>
            </a:rPr>
            <a:t>التالي</a:t>
          </a:r>
          <a:r>
            <a:rPr lang="ar-SA" sz="1200" b="0" baseline="0">
              <a:latin typeface="DIN Next LT Arabic Light" panose="020B0303020203050203" pitchFamily="34" charset="-78"/>
              <a:cs typeface="DIN Next LT Arabic Light" panose="020B0303020203050203" pitchFamily="34" charset="-78"/>
            </a:rPr>
            <a:t> - </a:t>
          </a:r>
          <a:r>
            <a:rPr lang="en-US" sz="1200" b="0">
              <a:latin typeface="DIN Next LT Arabic Light" panose="020B0303020203050203" pitchFamily="34" charset="-78"/>
              <a:cs typeface="DIN Next LT Arabic Light" panose="020B0303020203050203" pitchFamily="34" charset="-78"/>
            </a:rPr>
            <a:t>Next</a:t>
          </a:r>
          <a:endParaRPr lang="en-US" sz="1600" b="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1295400</xdr:colOff>
      <xdr:row>0</xdr:row>
      <xdr:rowOff>69850</xdr:rowOff>
    </xdr:from>
    <xdr:to>
      <xdr:col>3</xdr:col>
      <xdr:colOff>79257</xdr:colOff>
      <xdr:row>1</xdr:row>
      <xdr:rowOff>30988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1400-000006000000}"/>
            </a:ext>
          </a:extLst>
        </xdr:cNvPr>
        <xdr:cNvSpPr/>
      </xdr:nvSpPr>
      <xdr:spPr>
        <a:xfrm>
          <a:off x="9995522418" y="69850"/>
          <a:ext cx="2165232"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 -</a:t>
          </a:r>
          <a:r>
            <a:rPr lang="en-US" sz="1100" baseline="0">
              <a:latin typeface="DIN Next LT Arabic Light" panose="020B0303020203050203" pitchFamily="34" charset="-78"/>
              <a:cs typeface="DIN Next LT Arabic Light" panose="020B0303020203050203" pitchFamily="34" charset="-78"/>
            </a:rPr>
            <a:t> Table of Content</a:t>
          </a:r>
        </a:p>
      </xdr:txBody>
    </xdr:sp>
    <xdr:clientData/>
  </xdr:twoCellAnchor>
  <mc:AlternateContent xmlns:mc="http://schemas.openxmlformats.org/markup-compatibility/2006">
    <mc:Choice xmlns:a14="http://schemas.microsoft.com/office/drawing/2010/main" Requires="a14">
      <xdr:twoCellAnchor editAs="oneCell">
        <xdr:from>
          <xdr:col>15</xdr:col>
          <xdr:colOff>1201977</xdr:colOff>
          <xdr:row>0</xdr:row>
          <xdr:rowOff>179294</xdr:rowOff>
        </xdr:from>
        <xdr:to>
          <xdr:col>17</xdr:col>
          <xdr:colOff>47865</xdr:colOff>
          <xdr:row>4</xdr:row>
          <xdr:rowOff>344394</xdr:rowOff>
        </xdr:to>
        <xdr:pic>
          <xdr:nvPicPr>
            <xdr:cNvPr id="7" name="Picture 6">
              <a:extLst>
                <a:ext uri="{FF2B5EF4-FFF2-40B4-BE49-F238E27FC236}">
                  <a16:creationId xmlns:a16="http://schemas.microsoft.com/office/drawing/2014/main" id="{00000000-0008-0000-1400-000007000000}"/>
                </a:ext>
              </a:extLst>
            </xdr:cNvPr>
            <xdr:cNvPicPr>
              <a:picLocks noChangeAspect="1" noChangeArrowheads="1"/>
              <a:extLst>
                <a:ext uri="{84589F7E-364E-4C9E-8A38-B11213B215E9}">
                  <a14:cameraTool cellRange="'شعار الجهة'!$E$7:$H$9" spid="_x0000_s84349"/>
                </a:ext>
              </a:extLst>
            </xdr:cNvPicPr>
          </xdr:nvPicPr>
          <xdr:blipFill>
            <a:blip xmlns:r="http://schemas.openxmlformats.org/officeDocument/2006/relationships" r:embed="rId5"/>
            <a:srcRect/>
            <a:stretch>
              <a:fillRect/>
            </a:stretch>
          </xdr:blipFill>
          <xdr:spPr bwMode="auto">
            <a:xfrm>
              <a:off x="9977208660" y="179294"/>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1</xdr:colOff>
      <xdr:row>2</xdr:row>
      <xdr:rowOff>0</xdr:rowOff>
    </xdr:from>
    <xdr:to>
      <xdr:col>4</xdr:col>
      <xdr:colOff>4781550</xdr:colOff>
      <xdr:row>2</xdr:row>
      <xdr:rowOff>793750</xdr:rowOff>
    </xdr:to>
    <xdr:sp macro="" textlink="">
      <xdr:nvSpPr>
        <xdr:cNvPr id="2" name="Rectangle: Rounded Corners 1">
          <a:extLst>
            <a:ext uri="{FF2B5EF4-FFF2-40B4-BE49-F238E27FC236}">
              <a16:creationId xmlns:a16="http://schemas.microsoft.com/office/drawing/2014/main" id="{00000000-0008-0000-1500-000002000000}"/>
            </a:ext>
          </a:extLst>
        </xdr:cNvPr>
        <xdr:cNvSpPr/>
      </xdr:nvSpPr>
      <xdr:spPr>
        <a:xfrm flipH="1">
          <a:off x="11552120025" y="1943100"/>
          <a:ext cx="9515474" cy="793750"/>
        </a:xfrm>
        <a:prstGeom prst="roundRect">
          <a:avLst/>
        </a:prstGeom>
        <a:gradFill flip="none" rotWithShape="1">
          <a:gsLst>
            <a:gs pos="0">
              <a:srgbClr val="293B81"/>
            </a:gs>
            <a:gs pos="48000">
              <a:srgbClr val="17479E"/>
            </a:gs>
            <a:gs pos="100000">
              <a:srgbClr val="00B6AC"/>
            </a:gs>
          </a:gsLst>
          <a:lin ang="108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ar-SA" sz="1600" b="1">
              <a:solidFill>
                <a:schemeClr val="bg1"/>
              </a:solidFill>
              <a:latin typeface="DIN Next LT Arabic Light" panose="020B0303020203050203" pitchFamily="34" charset="-78"/>
              <a:cs typeface="DIN Next LT Arabic Light" panose="020B0303020203050203" pitchFamily="34" charset="-78"/>
            </a:rPr>
            <a:t>ملخص نتائج تقييم ضوابط الأمن السيبراني للأنظمة التشغيلية للمرفق رقم </a:t>
          </a:r>
          <a:r>
            <a:rPr lang="ar-SA" sz="1600" b="0">
              <a:solidFill>
                <a:schemeClr val="bg1"/>
              </a:solidFill>
              <a:latin typeface="DIN NEXT™ ARABIC MEDIUM" panose="020B0603020203050203" pitchFamily="34" charset="-78"/>
              <a:cs typeface="DIN NEXT™ ARABIC MEDIUM" panose="020B0603020203050203" pitchFamily="34" charset="-78"/>
            </a:rPr>
            <a:t>٥</a:t>
          </a:r>
          <a:endParaRPr lang="ar-SA" sz="1600" b="0">
            <a:solidFill>
              <a:schemeClr val="bg1"/>
            </a:solidFill>
            <a:latin typeface="DIN Next LT Arabic Light" panose="020B0303020203050203" pitchFamily="34" charset="-78"/>
            <a:cs typeface="DIN Next LT Arabic Light" panose="020B0303020203050203" pitchFamily="34" charset="-78"/>
          </a:endParaRPr>
        </a:p>
        <a:p>
          <a:pPr algn="ctr"/>
          <a:r>
            <a:rPr lang="ar-SA" sz="1600" b="1">
              <a:solidFill>
                <a:schemeClr val="bg1"/>
              </a:solidFill>
              <a:latin typeface="DIN Next LT Arabic Light" panose="020B0303020203050203" pitchFamily="34" charset="-78"/>
              <a:cs typeface="DIN Next LT Arabic Light" panose="020B0303020203050203" pitchFamily="34" charset="-78"/>
            </a:rPr>
            <a:t>)</a:t>
          </a:r>
          <a:r>
            <a:rPr lang="en-US" sz="1600" b="1">
              <a:solidFill>
                <a:schemeClr val="bg1"/>
              </a:solidFill>
              <a:latin typeface="DIN Next LT Arabic Light" panose="020B0303020203050203" pitchFamily="34" charset="-78"/>
              <a:cs typeface="DIN Next LT Arabic Light" panose="020B0303020203050203" pitchFamily="34" charset="-78"/>
            </a:rPr>
            <a:t>OTCC-1:2022)  Summary Of Assessment Results for Facitlity Number </a:t>
          </a:r>
          <a:r>
            <a:rPr lang="ar-SA" sz="1600" b="1">
              <a:solidFill>
                <a:schemeClr val="bg1"/>
              </a:solidFill>
              <a:latin typeface="DIN Next LT Arabic Light" panose="020B0303020203050203" pitchFamily="34" charset="-78"/>
              <a:cs typeface="DIN Next LT Arabic Light" panose="020B0303020203050203" pitchFamily="34" charset="-78"/>
            </a:rPr>
            <a:t>5</a:t>
          </a:r>
          <a:endParaRPr lang="en-US" sz="1600" b="1">
            <a:solidFill>
              <a:schemeClr val="bg1"/>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500062</xdr:colOff>
      <xdr:row>5</xdr:row>
      <xdr:rowOff>157162</xdr:rowOff>
    </xdr:from>
    <xdr:to>
      <xdr:col>4</xdr:col>
      <xdr:colOff>4286250</xdr:colOff>
      <xdr:row>18</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2151069</xdr:colOff>
          <xdr:row>1</xdr:row>
          <xdr:rowOff>58420</xdr:rowOff>
        </xdr:from>
        <xdr:to>
          <xdr:col>4</xdr:col>
          <xdr:colOff>4397382</xdr:colOff>
          <xdr:row>1</xdr:row>
          <xdr:rowOff>1518920</xdr:rowOff>
        </xdr:to>
        <xdr:pic>
          <xdr:nvPicPr>
            <xdr:cNvPr id="4" name="Picture 3">
              <a:extLst>
                <a:ext uri="{FF2B5EF4-FFF2-40B4-BE49-F238E27FC236}">
                  <a16:creationId xmlns:a16="http://schemas.microsoft.com/office/drawing/2014/main" id="{00000000-0008-0000-1500-000004000000}"/>
                </a:ext>
              </a:extLst>
            </xdr:cNvPr>
            <xdr:cNvPicPr>
              <a:picLocks noChangeAspect="1" noChangeArrowheads="1"/>
              <a:extLst>
                <a:ext uri="{84589F7E-364E-4C9E-8A38-B11213B215E9}">
                  <a14:cameraTool cellRange="'شعار الجهة'!$E$7:$H$9" spid="_x0000_s85369"/>
                </a:ext>
              </a:extLst>
            </xdr:cNvPicPr>
          </xdr:nvPicPr>
          <xdr:blipFill>
            <a:blip xmlns:r="http://schemas.openxmlformats.org/officeDocument/2006/relationships" r:embed="rId2"/>
            <a:srcRect/>
            <a:stretch>
              <a:fillRect/>
            </a:stretch>
          </xdr:blipFill>
          <xdr:spPr bwMode="auto">
            <a:xfrm>
              <a:off x="11552504193" y="306070"/>
              <a:ext cx="2246313" cy="146050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3</xdr:col>
      <xdr:colOff>514350</xdr:colOff>
      <xdr:row>24</xdr:row>
      <xdr:rowOff>228600</xdr:rowOff>
    </xdr:from>
    <xdr:to>
      <xdr:col>4</xdr:col>
      <xdr:colOff>4300538</xdr:colOff>
      <xdr:row>37</xdr:row>
      <xdr:rowOff>71230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420756</xdr:colOff>
      <xdr:row>42</xdr:row>
      <xdr:rowOff>238126</xdr:rowOff>
    </xdr:from>
    <xdr:to>
      <xdr:col>4</xdr:col>
      <xdr:colOff>4206944</xdr:colOff>
      <xdr:row>55</xdr:row>
      <xdr:rowOff>89453</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371475</xdr:colOff>
      <xdr:row>60</xdr:row>
      <xdr:rowOff>180975</xdr:rowOff>
    </xdr:from>
    <xdr:to>
      <xdr:col>4</xdr:col>
      <xdr:colOff>4157663</xdr:colOff>
      <xdr:row>72</xdr:row>
      <xdr:rowOff>123825</xdr:rowOff>
    </xdr:to>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390525</xdr:colOff>
      <xdr:row>77</xdr:row>
      <xdr:rowOff>228600</xdr:rowOff>
    </xdr:from>
    <xdr:to>
      <xdr:col>4</xdr:col>
      <xdr:colOff>4176713</xdr:colOff>
      <xdr:row>90</xdr:row>
      <xdr:rowOff>47625</xdr:rowOff>
    </xdr:to>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133350</xdr:colOff>
      <xdr:row>0</xdr:row>
      <xdr:rowOff>134370</xdr:rowOff>
    </xdr:from>
    <xdr:to>
      <xdr:col>1</xdr:col>
      <xdr:colOff>778326</xdr:colOff>
      <xdr:row>1</xdr:row>
      <xdr:rowOff>143177</xdr:rowOff>
    </xdr:to>
    <xdr:sp macro="" textlink="">
      <xdr:nvSpPr>
        <xdr:cNvPr id="9" name="Rectangle: Rounded Corners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flipH="1">
          <a:off x="12081684174" y="134370"/>
          <a:ext cx="1146626"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451155</xdr:colOff>
      <xdr:row>0</xdr:row>
      <xdr:rowOff>132953</xdr:rowOff>
    </xdr:from>
    <xdr:to>
      <xdr:col>2</xdr:col>
      <xdr:colOff>1401449</xdr:colOff>
      <xdr:row>1</xdr:row>
      <xdr:rowOff>141760</xdr:rowOff>
    </xdr:to>
    <xdr:sp macro="" textlink="">
      <xdr:nvSpPr>
        <xdr:cNvPr id="10" name="Rectangle: Rounded Corners 8">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flipH="1">
          <a:off x="12078686151" y="132953"/>
          <a:ext cx="950294"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925028</xdr:colOff>
      <xdr:row>0</xdr:row>
      <xdr:rowOff>127000</xdr:rowOff>
    </xdr:from>
    <xdr:to>
      <xdr:col>2</xdr:col>
      <xdr:colOff>294277</xdr:colOff>
      <xdr:row>1</xdr:row>
      <xdr:rowOff>135807</xdr:rowOff>
    </xdr:to>
    <xdr:sp macro="" textlink="">
      <xdr:nvSpPr>
        <xdr:cNvPr id="11" name="Rectangle: Rounded Corners 8">
          <a:hlinkClick xmlns:r="http://schemas.openxmlformats.org/officeDocument/2006/relationships" r:id="rId9"/>
          <a:extLst>
            <a:ext uri="{FF2B5EF4-FFF2-40B4-BE49-F238E27FC236}">
              <a16:creationId xmlns:a16="http://schemas.microsoft.com/office/drawing/2014/main" id="{00000000-0008-0000-1500-00000B000000}"/>
            </a:ext>
          </a:extLst>
        </xdr:cNvPr>
        <xdr:cNvSpPr/>
      </xdr:nvSpPr>
      <xdr:spPr>
        <a:xfrm flipH="1">
          <a:off x="12079793323" y="127000"/>
          <a:ext cx="1744149" cy="26280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257174</xdr:rowOff>
    </xdr:from>
    <xdr:to>
      <xdr:col>12</xdr:col>
      <xdr:colOff>31115</xdr:colOff>
      <xdr:row>3</xdr:row>
      <xdr:rowOff>95249</xdr:rowOff>
    </xdr:to>
    <xdr:sp macro="" textlink="">
      <xdr:nvSpPr>
        <xdr:cNvPr id="4" name="Rectangle: Rounded Corners 3">
          <a:extLst>
            <a:ext uri="{FF2B5EF4-FFF2-40B4-BE49-F238E27FC236}">
              <a16:creationId xmlns:a16="http://schemas.microsoft.com/office/drawing/2014/main" id="{00000000-0008-0000-0200-000004000000}"/>
            </a:ext>
          </a:extLst>
        </xdr:cNvPr>
        <xdr:cNvSpPr/>
      </xdr:nvSpPr>
      <xdr:spPr>
        <a:xfrm flipH="1">
          <a:off x="11539773085" y="504824"/>
          <a:ext cx="7755890" cy="657225"/>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kern="1200">
              <a:solidFill>
                <a:schemeClr val="lt1"/>
              </a:solidFill>
              <a:latin typeface="DIN Next LT W23 Medium" charset="0"/>
              <a:ea typeface="DIN Next LT W23 Medium" charset="0"/>
              <a:cs typeface="DIN Next LT W23 Medium" charset="0"/>
            </a:rPr>
            <a:t>سجل أداة التقييم وقياس الالتزام   </a:t>
          </a:r>
          <a:r>
            <a:rPr lang="en-US" sz="1600" kern="1200">
              <a:solidFill>
                <a:schemeClr val="lt1"/>
              </a:solidFill>
              <a:latin typeface="DIN Next LT W23 Medium" charset="0"/>
              <a:ea typeface="DIN Next LT W23 Medium" charset="0"/>
              <a:cs typeface="DIN Next LT W23 Medium" charset="0"/>
            </a:rPr>
            <a:t>    </a:t>
          </a:r>
        </a:p>
        <a:p>
          <a:pPr marL="0" marR="0" indent="0" algn="ctr" defTabSz="457200" rtl="1" eaLnBrk="1" fontAlgn="auto" latinLnBrk="0" hangingPunct="1">
            <a:lnSpc>
              <a:spcPct val="100000"/>
            </a:lnSpc>
            <a:spcBef>
              <a:spcPts val="0"/>
            </a:spcBef>
            <a:spcAft>
              <a:spcPts val="0"/>
            </a:spcAft>
            <a:buClrTx/>
            <a:buSzTx/>
            <a:buFontTx/>
            <a:buNone/>
            <a:tabLst/>
            <a:defRPr/>
          </a:pPr>
          <a:r>
            <a:rPr lang="en-US" sz="1600">
              <a:solidFill>
                <a:schemeClr val="lt1"/>
              </a:solidFill>
              <a:effectLst/>
              <a:latin typeface="+mn-lt"/>
              <a:ea typeface="+mn-ea"/>
              <a:cs typeface="+mn-cs"/>
            </a:rPr>
            <a:t>Assessment and Compliance Tool Record</a:t>
          </a:r>
          <a:endParaRPr lang="en-US" sz="2800">
            <a:effectLst/>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5" name="Rectangle: Rounded Corners 15">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6" name="Rectangle: Rounded Corners 8">
          <a:extLst>
            <a:ext uri="{FF2B5EF4-FFF2-40B4-BE49-F238E27FC236}">
              <a16:creationId xmlns:a16="http://schemas.microsoft.com/office/drawing/2014/main" id="{00000000-0008-0000-0200-000006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200-000009000000}"/>
            </a:ext>
          </a:extLst>
        </xdr:cNvPr>
        <xdr:cNvSpPr/>
      </xdr:nvSpPr>
      <xdr:spPr>
        <a:xfrm flipH="1">
          <a:off x="11508055671" y="76710"/>
          <a:ext cx="1121569" cy="25574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10" name="Rectangle: Rounded Corners 15">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1" name="Rectangle: Rounded Corners 8">
          <a:extLst>
            <a:ext uri="{FF2B5EF4-FFF2-40B4-BE49-F238E27FC236}">
              <a16:creationId xmlns:a16="http://schemas.microsoft.com/office/drawing/2014/main" id="{00000000-0008-0000-0200-00000B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607442</xdr:colOff>
      <xdr:row>0</xdr:row>
      <xdr:rowOff>76121</xdr:rowOff>
    </xdr:from>
    <xdr:to>
      <xdr:col>7</xdr:col>
      <xdr:colOff>287048</xdr:colOff>
      <xdr:row>1</xdr:row>
      <xdr:rowOff>81836</xdr:rowOff>
    </xdr:to>
    <xdr:sp macro="" textlink="">
      <xdr:nvSpPr>
        <xdr:cNvPr id="12" name="Rectangle: Rounded Corners 8">
          <a:hlinkClick xmlns:r="http://schemas.openxmlformats.org/officeDocument/2006/relationships" r:id="rId3"/>
          <a:extLst>
            <a:ext uri="{FF2B5EF4-FFF2-40B4-BE49-F238E27FC236}">
              <a16:creationId xmlns:a16="http://schemas.microsoft.com/office/drawing/2014/main" id="{00000000-0008-0000-0200-00000C000000}"/>
            </a:ext>
          </a:extLst>
        </xdr:cNvPr>
        <xdr:cNvSpPr/>
      </xdr:nvSpPr>
      <xdr:spPr>
        <a:xfrm flipH="1">
          <a:off x="12026839343" y="76121"/>
          <a:ext cx="1148388"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4</xdr:col>
      <xdr:colOff>114850</xdr:colOff>
      <xdr:row>0</xdr:row>
      <xdr:rowOff>76121</xdr:rowOff>
    </xdr:from>
    <xdr:to>
      <xdr:col>5</xdr:col>
      <xdr:colOff>560769</xdr:colOff>
      <xdr:row>1</xdr:row>
      <xdr:rowOff>81836</xdr:rowOff>
    </xdr:to>
    <xdr:sp macro="" textlink="">
      <xdr:nvSpPr>
        <xdr:cNvPr id="13" name="Rectangle: Rounded Corners 8">
          <a:hlinkClick xmlns:r="http://schemas.openxmlformats.org/officeDocument/2006/relationships" r:id="rId4"/>
          <a:extLst>
            <a:ext uri="{FF2B5EF4-FFF2-40B4-BE49-F238E27FC236}">
              <a16:creationId xmlns:a16="http://schemas.microsoft.com/office/drawing/2014/main" id="{00000000-0008-0000-0200-00000D000000}"/>
            </a:ext>
          </a:extLst>
        </xdr:cNvPr>
        <xdr:cNvSpPr/>
      </xdr:nvSpPr>
      <xdr:spPr>
        <a:xfrm flipH="1">
          <a:off x="12028034404" y="76121"/>
          <a:ext cx="1180311"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529144</xdr:colOff>
      <xdr:row>0</xdr:row>
      <xdr:rowOff>75690</xdr:rowOff>
    </xdr:from>
    <xdr:to>
      <xdr:col>4</xdr:col>
      <xdr:colOff>83345</xdr:colOff>
      <xdr:row>1</xdr:row>
      <xdr:rowOff>81405</xdr:rowOff>
    </xdr:to>
    <xdr:sp macro="" textlink="">
      <xdr:nvSpPr>
        <xdr:cNvPr id="15" name="Rectangle: Rounded Corners 8">
          <a:hlinkClick xmlns:r="http://schemas.openxmlformats.org/officeDocument/2006/relationships" r:id="rId4"/>
          <a:extLst>
            <a:ext uri="{FF2B5EF4-FFF2-40B4-BE49-F238E27FC236}">
              <a16:creationId xmlns:a16="http://schemas.microsoft.com/office/drawing/2014/main" id="{00000000-0008-0000-0200-00000F000000}"/>
            </a:ext>
          </a:extLst>
        </xdr:cNvPr>
        <xdr:cNvSpPr/>
      </xdr:nvSpPr>
      <xdr:spPr>
        <a:xfrm flipH="1">
          <a:off x="11506354780" y="75690"/>
          <a:ext cx="1661607" cy="25574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208642</xdr:colOff>
      <xdr:row>4</xdr:row>
      <xdr:rowOff>216645</xdr:rowOff>
    </xdr:from>
    <xdr:to>
      <xdr:col>4</xdr:col>
      <xdr:colOff>733185</xdr:colOff>
      <xdr:row>6</xdr:row>
      <xdr:rowOff>217715</xdr:rowOff>
    </xdr:to>
    <xdr:sp macro="" textlink="">
      <xdr:nvSpPr>
        <xdr:cNvPr id="64" name="TextBox 63">
          <a:extLst>
            <a:ext uri="{FF2B5EF4-FFF2-40B4-BE49-F238E27FC236}">
              <a16:creationId xmlns:a16="http://schemas.microsoft.com/office/drawing/2014/main" id="{00000000-0008-0000-0300-000040000000}"/>
            </a:ext>
          </a:extLst>
        </xdr:cNvPr>
        <xdr:cNvSpPr txBox="1"/>
      </xdr:nvSpPr>
      <xdr:spPr>
        <a:xfrm flipH="1">
          <a:off x="12037905243" y="1731574"/>
          <a:ext cx="2728900" cy="7630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baseline="0">
              <a:solidFill>
                <a:srgbClr val="17479E"/>
              </a:solidFill>
              <a:latin typeface="DIN Next LT Arabic Light" panose="020B0303020203050203" pitchFamily="34" charset="-78"/>
              <a:cs typeface="DIN Next LT Arabic Light" panose="020B0303020203050203" pitchFamily="34" charset="-78"/>
            </a:rPr>
            <a:t>Required </a:t>
          </a:r>
          <a:r>
            <a:rPr lang="ar-SA" sz="1600" b="1" baseline="0">
              <a:solidFill>
                <a:srgbClr val="17479E"/>
              </a:solidFill>
              <a:latin typeface="DIN Next LT Arabic Light" panose="020B0303020203050203" pitchFamily="34" charset="-78"/>
              <a:cs typeface="DIN Next LT Arabic Light" panose="020B0303020203050203" pitchFamily="34" charset="-78"/>
            </a:rPr>
            <a:t>   </a:t>
          </a:r>
          <a:r>
            <a:rPr lang="en-US" sz="1600" b="1" baseline="0">
              <a:solidFill>
                <a:srgbClr val="17479E"/>
              </a:solidFill>
              <a:latin typeface="DIN Next LT Arabic Light" panose="020B0303020203050203" pitchFamily="34" charset="-78"/>
              <a:cs typeface="DIN Next LT Arabic Light" panose="020B0303020203050203" pitchFamily="34" charset="-78"/>
            </a:rPr>
            <a:t>     </a:t>
          </a:r>
          <a:r>
            <a:rPr lang="ar-SA" sz="1600" b="1" baseline="0">
              <a:solidFill>
                <a:srgbClr val="17479E"/>
              </a:solidFill>
              <a:latin typeface="DIN Next LT Arabic Light" panose="020B0303020203050203" pitchFamily="34" charset="-78"/>
              <a:cs typeface="DIN Next LT Arabic Light" panose="020B0303020203050203" pitchFamily="34" charset="-78"/>
            </a:rPr>
            <a:t>يجب عمله</a:t>
          </a:r>
          <a:endParaRPr lang="en-US" sz="1600" b="1" baseline="0">
            <a:solidFill>
              <a:srgbClr val="17479E"/>
            </a:solidFill>
            <a:latin typeface="DIN Next LT Arabic Light" panose="020B0303020203050203" pitchFamily="34" charset="-78"/>
            <a:cs typeface="DIN Next LT Arabic Light" panose="020B0303020203050203" pitchFamily="34" charset="-78"/>
          </a:endParaRPr>
        </a:p>
        <a:p>
          <a:pPr algn="l"/>
          <a:r>
            <a:rPr lang="en-US" sz="900" b="1" baseline="0">
              <a:latin typeface="DIN Next LT Arabic Light" panose="020B0303020203050203" pitchFamily="34" charset="-78"/>
              <a:cs typeface="DIN Next LT Arabic Light" panose="020B0303020203050203" pitchFamily="34" charset="-78"/>
            </a:rPr>
            <a:t> </a:t>
          </a:r>
        </a:p>
        <a:p>
          <a:pPr algn="l"/>
          <a:r>
            <a:rPr lang="en-US" sz="1600" b="1" baseline="0">
              <a:solidFill>
                <a:srgbClr val="00B6AC"/>
              </a:solidFill>
              <a:latin typeface="DIN Next LT Arabic Light" panose="020B0303020203050203" pitchFamily="34" charset="-78"/>
              <a:cs typeface="DIN Next LT Arabic Light" panose="020B0303020203050203" pitchFamily="34" charset="-78"/>
            </a:rPr>
            <a:t>As Needed</a:t>
          </a:r>
          <a:r>
            <a:rPr lang="ar-SA" sz="1600" b="1" baseline="0">
              <a:solidFill>
                <a:srgbClr val="00B6AC"/>
              </a:solidFill>
              <a:latin typeface="DIN Next LT Arabic Light" panose="020B0303020203050203" pitchFamily="34" charset="-78"/>
              <a:cs typeface="DIN Next LT Arabic Light" panose="020B0303020203050203" pitchFamily="34" charset="-78"/>
            </a:rPr>
            <a:t>      حسب الحاجة   </a:t>
          </a:r>
          <a:endParaRPr lang="en-US" sz="1600" b="1" baseline="0">
            <a:solidFill>
              <a:srgbClr val="00B6AC"/>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190504</xdr:colOff>
      <xdr:row>1</xdr:row>
      <xdr:rowOff>426357</xdr:rowOff>
    </xdr:from>
    <xdr:to>
      <xdr:col>17</xdr:col>
      <xdr:colOff>3929067</xdr:colOff>
      <xdr:row>2</xdr:row>
      <xdr:rowOff>365760</xdr:rowOff>
    </xdr:to>
    <xdr:sp macro="" textlink="">
      <xdr:nvSpPr>
        <xdr:cNvPr id="2" name="Rectangle: Rounded Corners 1">
          <a:extLst>
            <a:ext uri="{FF2B5EF4-FFF2-40B4-BE49-F238E27FC236}">
              <a16:creationId xmlns:a16="http://schemas.microsoft.com/office/drawing/2014/main" id="{00000000-0008-0000-0300-000002000000}"/>
            </a:ext>
          </a:extLst>
        </xdr:cNvPr>
        <xdr:cNvSpPr/>
      </xdr:nvSpPr>
      <xdr:spPr>
        <a:xfrm flipH="1">
          <a:off x="12025837504" y="680357"/>
          <a:ext cx="15549563" cy="63790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indent="0" algn="ctr" defTabSz="457200" rtl="1" eaLnBrk="1" latinLnBrk="0" hangingPunct="1"/>
          <a:r>
            <a:rPr lang="ar-SA" sz="1600" kern="1200">
              <a:solidFill>
                <a:schemeClr val="lt1"/>
              </a:solidFill>
              <a:latin typeface="DIN Next LT W23 Medium" charset="0"/>
              <a:ea typeface="DIN Next LT W23 Medium" charset="0"/>
              <a:cs typeface="DIN Next LT W23 Medium" charset="0"/>
            </a:rPr>
            <a:t>إجراءات التقييم وقياس الإلتزام بضوابط الأمن السيبراني للأنظمة التشغيلية</a:t>
          </a:r>
        </a:p>
        <a:p>
          <a:pPr marL="0" indent="0" algn="ctr" defTabSz="457200" rtl="1" eaLnBrk="1" latinLnBrk="0" hangingPunct="1"/>
          <a:r>
            <a:rPr lang="en-US" sz="1600" kern="1200">
              <a:solidFill>
                <a:schemeClr val="lt1"/>
              </a:solidFill>
              <a:latin typeface="DIN Next LT W23 Medium" charset="0"/>
              <a:ea typeface="DIN Next LT W23 Medium" charset="0"/>
              <a:cs typeface="DIN Next LT W23 Medium" charset="0"/>
            </a:rPr>
            <a:t>OTCC Compliance Assessment Process</a:t>
          </a:r>
        </a:p>
        <a:p>
          <a:pPr marL="0" indent="0" algn="ctr" defTabSz="457200" rtl="1" eaLnBrk="1" latinLnBrk="0" hangingPunct="1"/>
          <a:endParaRPr lang="en-US" sz="1600" kern="1200">
            <a:solidFill>
              <a:schemeClr val="lt1"/>
            </a:solidFill>
            <a:latin typeface="DIN Next LT W23 Medium" charset="0"/>
            <a:ea typeface="DIN Next LT W23 Medium" charset="0"/>
            <a:cs typeface="DIN Next LT W23 Medium" charset="0"/>
          </a:endParaRPr>
        </a:p>
      </xdr:txBody>
    </xdr:sp>
    <xdr:clientData/>
  </xdr:twoCellAnchor>
  <xdr:twoCellAnchor editAs="oneCell">
    <xdr:from>
      <xdr:col>10</xdr:col>
      <xdr:colOff>525555</xdr:colOff>
      <xdr:row>6</xdr:row>
      <xdr:rowOff>257161</xdr:rowOff>
    </xdr:from>
    <xdr:to>
      <xdr:col>12</xdr:col>
      <xdr:colOff>64246</xdr:colOff>
      <xdr:row>8</xdr:row>
      <xdr:rowOff>23808</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477" t="13603" r="47352" b="80270"/>
        <a:stretch/>
      </xdr:blipFill>
      <xdr:spPr>
        <a:xfrm flipH="1">
          <a:off x="12088866382" y="2535224"/>
          <a:ext cx="698500" cy="528647"/>
        </a:xfrm>
        <a:prstGeom prst="rect">
          <a:avLst/>
        </a:prstGeom>
      </xdr:spPr>
    </xdr:pic>
    <xdr:clientData/>
  </xdr:twoCellAnchor>
  <xdr:twoCellAnchor editAs="oneCell">
    <xdr:from>
      <xdr:col>10</xdr:col>
      <xdr:colOff>491379</xdr:colOff>
      <xdr:row>9</xdr:row>
      <xdr:rowOff>3362</xdr:rowOff>
    </xdr:from>
    <xdr:to>
      <xdr:col>12</xdr:col>
      <xdr:colOff>114727</xdr:colOff>
      <xdr:row>10</xdr:row>
      <xdr:rowOff>98612</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360" t="24142" r="47118" b="69731"/>
        <a:stretch/>
      </xdr:blipFill>
      <xdr:spPr>
        <a:xfrm flipH="1">
          <a:off x="12032959714" y="3423291"/>
          <a:ext cx="778621" cy="476250"/>
        </a:xfrm>
        <a:prstGeom prst="rect">
          <a:avLst/>
        </a:prstGeom>
      </xdr:spPr>
    </xdr:pic>
    <xdr:clientData/>
  </xdr:twoCellAnchor>
  <xdr:twoCellAnchor editAs="oneCell">
    <xdr:from>
      <xdr:col>10</xdr:col>
      <xdr:colOff>508186</xdr:colOff>
      <xdr:row>15</xdr:row>
      <xdr:rowOff>241484</xdr:rowOff>
    </xdr:from>
    <xdr:to>
      <xdr:col>11</xdr:col>
      <xdr:colOff>235697</xdr:colOff>
      <xdr:row>16</xdr:row>
      <xdr:rowOff>355784</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4594" t="57843" r="50153" b="35785"/>
        <a:stretch/>
      </xdr:blipFill>
      <xdr:spPr>
        <a:xfrm flipH="1">
          <a:off x="12089120755" y="5948547"/>
          <a:ext cx="461496" cy="495300"/>
        </a:xfrm>
        <a:prstGeom prst="rect">
          <a:avLst/>
        </a:prstGeom>
      </xdr:spPr>
    </xdr:pic>
    <xdr:clientData/>
  </xdr:twoCellAnchor>
  <xdr:twoCellAnchor editAs="oneCell">
    <xdr:from>
      <xdr:col>10</xdr:col>
      <xdr:colOff>284069</xdr:colOff>
      <xdr:row>18</xdr:row>
      <xdr:rowOff>222440</xdr:rowOff>
    </xdr:from>
    <xdr:to>
      <xdr:col>11</xdr:col>
      <xdr:colOff>268755</xdr:colOff>
      <xdr:row>20</xdr:row>
      <xdr:rowOff>98616</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1792" t="70711" r="49803" b="23529"/>
        <a:stretch/>
      </xdr:blipFill>
      <xdr:spPr>
        <a:xfrm flipH="1">
          <a:off x="12089087697" y="7072503"/>
          <a:ext cx="718671" cy="439738"/>
        </a:xfrm>
        <a:prstGeom prst="rect">
          <a:avLst/>
        </a:prstGeom>
      </xdr:spPr>
    </xdr:pic>
    <xdr:clientData/>
  </xdr:twoCellAnchor>
  <xdr:oneCellAnchor>
    <xdr:from>
      <xdr:col>10</xdr:col>
      <xdr:colOff>499223</xdr:colOff>
      <xdr:row>12</xdr:row>
      <xdr:rowOff>62751</xdr:rowOff>
    </xdr:from>
    <xdr:ext cx="752634" cy="457200"/>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4476" t="35416" r="47352" b="58701"/>
        <a:stretch/>
      </xdr:blipFill>
      <xdr:spPr>
        <a:xfrm flipH="1">
          <a:off x="12032977857" y="4625680"/>
          <a:ext cx="752634" cy="457200"/>
        </a:xfrm>
        <a:prstGeom prst="rect">
          <a:avLst/>
        </a:prstGeom>
      </xdr:spPr>
    </xdr:pic>
    <xdr:clientData/>
  </xdr:oneCellAnchor>
  <xdr:oneCellAnchor>
    <xdr:from>
      <xdr:col>10</xdr:col>
      <xdr:colOff>524994</xdr:colOff>
      <xdr:row>13</xdr:row>
      <xdr:rowOff>345140</xdr:rowOff>
    </xdr:from>
    <xdr:ext cx="745006" cy="457200"/>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711" t="45098" r="47001" b="49020"/>
        <a:stretch/>
      </xdr:blipFill>
      <xdr:spPr>
        <a:xfrm flipH="1">
          <a:off x="12032959714" y="5289069"/>
          <a:ext cx="745006" cy="457200"/>
        </a:xfrm>
        <a:prstGeom prst="rect">
          <a:avLst/>
        </a:prstGeom>
      </xdr:spPr>
    </xdr:pic>
    <xdr:clientData/>
  </xdr:oneCellAnchor>
  <xdr:twoCellAnchor editAs="oneCell">
    <xdr:from>
      <xdr:col>10</xdr:col>
      <xdr:colOff>272144</xdr:colOff>
      <xdr:row>23</xdr:row>
      <xdr:rowOff>39223</xdr:rowOff>
    </xdr:from>
    <xdr:to>
      <xdr:col>11</xdr:col>
      <xdr:colOff>257550</xdr:colOff>
      <xdr:row>25</xdr:row>
      <xdr:rowOff>153522</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2960" t="83089" r="50036" b="10538"/>
        <a:stretch/>
      </xdr:blipFill>
      <xdr:spPr>
        <a:xfrm flipH="1">
          <a:off x="12033242715" y="7994866"/>
          <a:ext cx="714855" cy="477156"/>
        </a:xfrm>
        <a:prstGeom prst="rect">
          <a:avLst/>
        </a:prstGeom>
      </xdr:spPr>
    </xdr:pic>
    <xdr:clientData/>
  </xdr:twoCellAnchor>
  <xdr:twoCellAnchor>
    <xdr:from>
      <xdr:col>10</xdr:col>
      <xdr:colOff>516007</xdr:colOff>
      <xdr:row>4</xdr:row>
      <xdr:rowOff>202180</xdr:rowOff>
    </xdr:from>
    <xdr:to>
      <xdr:col>12</xdr:col>
      <xdr:colOff>419292</xdr:colOff>
      <xdr:row>5</xdr:row>
      <xdr:rowOff>297431</xdr:rowOff>
    </xdr:to>
    <xdr:grpSp>
      <xdr:nvGrpSpPr>
        <xdr:cNvPr id="33" name="Group 32">
          <a:extLst>
            <a:ext uri="{FF2B5EF4-FFF2-40B4-BE49-F238E27FC236}">
              <a16:creationId xmlns:a16="http://schemas.microsoft.com/office/drawing/2014/main" id="{00000000-0008-0000-0300-000021000000}"/>
            </a:ext>
          </a:extLst>
        </xdr:cNvPr>
        <xdr:cNvGrpSpPr/>
      </xdr:nvGrpSpPr>
      <xdr:grpSpPr>
        <a:xfrm flipH="1">
          <a:off x="12062720158" y="1719830"/>
          <a:ext cx="1071685" cy="476251"/>
          <a:chOff x="9251793" y="2866315"/>
          <a:chExt cx="666069" cy="476251"/>
        </a:xfrm>
      </xdr:grpSpPr>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4477" t="13603" r="47352" b="80270"/>
          <a:stretch/>
        </xdr:blipFill>
        <xdr:spPr>
          <a:xfrm>
            <a:off x="9251793" y="2866315"/>
            <a:ext cx="666069" cy="476251"/>
          </a:xfrm>
          <a:prstGeom prst="rect">
            <a:avLst/>
          </a:prstGeom>
        </xdr:spPr>
      </xdr:pic>
      <xdr:sp macro="" textlink="">
        <xdr:nvSpPr>
          <xdr:cNvPr id="30" name="Oval 29">
            <a:extLst>
              <a:ext uri="{FF2B5EF4-FFF2-40B4-BE49-F238E27FC236}">
                <a16:creationId xmlns:a16="http://schemas.microsoft.com/office/drawing/2014/main" id="{00000000-0008-0000-0300-00001E000000}"/>
              </a:ext>
            </a:extLst>
          </xdr:cNvPr>
          <xdr:cNvSpPr/>
        </xdr:nvSpPr>
        <xdr:spPr>
          <a:xfrm>
            <a:off x="9289093" y="2940030"/>
            <a:ext cx="353639" cy="363991"/>
          </a:xfrm>
          <a:prstGeom prst="ellipse">
            <a:avLst/>
          </a:prstGeom>
          <a:solidFill>
            <a:srgbClr val="293B8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 name="Graphic 19" descr="Head with gears">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9324593" y="2950756"/>
            <a:ext cx="315153" cy="315529"/>
          </a:xfrm>
          <a:prstGeom prst="rect">
            <a:avLst/>
          </a:prstGeom>
        </xdr:spPr>
      </xdr:pic>
    </xdr:grpSp>
    <xdr:clientData/>
  </xdr:twoCellAnchor>
  <xdr:twoCellAnchor>
    <xdr:from>
      <xdr:col>17</xdr:col>
      <xdr:colOff>374487</xdr:colOff>
      <xdr:row>3</xdr:row>
      <xdr:rowOff>175559</xdr:rowOff>
    </xdr:from>
    <xdr:to>
      <xdr:col>17</xdr:col>
      <xdr:colOff>4000500</xdr:colOff>
      <xdr:row>16</xdr:row>
      <xdr:rowOff>4802</xdr:rowOff>
    </xdr:to>
    <xdr:grpSp>
      <xdr:nvGrpSpPr>
        <xdr:cNvPr id="13" name="Group 12">
          <a:extLst>
            <a:ext uri="{FF2B5EF4-FFF2-40B4-BE49-F238E27FC236}">
              <a16:creationId xmlns:a16="http://schemas.microsoft.com/office/drawing/2014/main" id="{00000000-0008-0000-0300-00000D000000}"/>
            </a:ext>
          </a:extLst>
        </xdr:cNvPr>
        <xdr:cNvGrpSpPr/>
      </xdr:nvGrpSpPr>
      <xdr:grpSpPr>
        <a:xfrm>
          <a:off x="12055455950" y="1509059"/>
          <a:ext cx="3626013" cy="4585393"/>
          <a:chOff x="12025766071" y="1509059"/>
          <a:chExt cx="3626013" cy="4582672"/>
        </a:xfrm>
      </xdr:grpSpPr>
      <xdr:sp macro="" textlink="">
        <xdr:nvSpPr>
          <xdr:cNvPr id="34" name="TextBox 33">
            <a:extLst>
              <a:ext uri="{FF2B5EF4-FFF2-40B4-BE49-F238E27FC236}">
                <a16:creationId xmlns:a16="http://schemas.microsoft.com/office/drawing/2014/main" id="{00000000-0008-0000-0300-000022000000}"/>
              </a:ext>
            </a:extLst>
          </xdr:cNvPr>
          <xdr:cNvSpPr txBox="1"/>
        </xdr:nvSpPr>
        <xdr:spPr>
          <a:xfrm flipH="1">
            <a:off x="12025766071" y="1509059"/>
            <a:ext cx="3609428" cy="871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US" sz="1100" b="1">
                <a:solidFill>
                  <a:srgbClr val="17479E"/>
                </a:solidFill>
                <a:latin typeface="DIN Next LT Arabic Light" panose="020B0303020203050203" pitchFamily="34" charset="-78"/>
                <a:ea typeface="+mn-ea"/>
                <a:cs typeface="DIN Next LT Arabic Light" panose="020B0303020203050203" pitchFamily="34" charset="-78"/>
              </a:rPr>
              <a:t>Facility Level Identification</a:t>
            </a:r>
          </a:p>
          <a:p>
            <a:r>
              <a:rPr lang="en-US" sz="1100" b="1" baseline="0">
                <a:solidFill>
                  <a:schemeClr val="dk1"/>
                </a:solidFill>
                <a:effectLst/>
                <a:latin typeface="DIN Next LT Arabic Light" panose="020B0303020203050203" pitchFamily="34" charset="-78"/>
                <a:ea typeface="+mn-ea"/>
                <a:cs typeface="DIN Next LT Arabic Light" panose="020B0303020203050203" pitchFamily="34" charset="-78"/>
              </a:rPr>
              <a:t>The organization use the level identification tool to identify the applicable level for each facility.</a:t>
            </a:r>
            <a:endParaRPr lang="en-US">
              <a:effectLst/>
              <a:latin typeface="DIN Next LT Arabic Light" panose="020B0303020203050203" pitchFamily="34" charset="-78"/>
              <a:cs typeface="DIN Next LT Arabic Light" panose="020B0303020203050203" pitchFamily="34" charset="-78"/>
            </a:endParaRPr>
          </a:p>
        </xdr:txBody>
      </xdr:sp>
      <xdr:grpSp>
        <xdr:nvGrpSpPr>
          <xdr:cNvPr id="12" name="Group 11">
            <a:extLst>
              <a:ext uri="{FF2B5EF4-FFF2-40B4-BE49-F238E27FC236}">
                <a16:creationId xmlns:a16="http://schemas.microsoft.com/office/drawing/2014/main" id="{00000000-0008-0000-0300-00000C000000}"/>
              </a:ext>
            </a:extLst>
          </xdr:cNvPr>
          <xdr:cNvGrpSpPr/>
        </xdr:nvGrpSpPr>
        <xdr:grpSpPr>
          <a:xfrm>
            <a:off x="12025784217" y="2490148"/>
            <a:ext cx="3607867" cy="3601583"/>
            <a:chOff x="12029476285" y="2462934"/>
            <a:chExt cx="3607867" cy="3601583"/>
          </a:xfrm>
        </xdr:grpSpPr>
        <xdr:sp macro="" textlink="">
          <xdr:nvSpPr>
            <xdr:cNvPr id="39" name="TextBox 38">
              <a:extLst>
                <a:ext uri="{FF2B5EF4-FFF2-40B4-BE49-F238E27FC236}">
                  <a16:creationId xmlns:a16="http://schemas.microsoft.com/office/drawing/2014/main" id="{00000000-0008-0000-0300-000027000000}"/>
                </a:ext>
              </a:extLst>
            </xdr:cNvPr>
            <xdr:cNvSpPr txBox="1"/>
          </xdr:nvSpPr>
          <xdr:spPr>
            <a:xfrm flipH="1">
              <a:off x="12029485357" y="2462934"/>
              <a:ext cx="3589832" cy="83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17479E"/>
                  </a:solidFill>
                  <a:latin typeface="DIN Next LT Arabic Light" panose="020B0303020203050203" pitchFamily="34" charset="-78"/>
                  <a:cs typeface="DIN Next LT Arabic Light" panose="020B0303020203050203" pitchFamily="34" charset="-78"/>
                </a:rPr>
                <a:t>Self Evaluation</a:t>
              </a:r>
            </a:p>
            <a:p>
              <a:pPr algn="l"/>
              <a:r>
                <a:rPr lang="en-US" sz="1100" b="1" baseline="0">
                  <a:latin typeface="DIN Next LT Arabic Light" panose="020B0303020203050203" pitchFamily="34" charset="-78"/>
                  <a:cs typeface="DIN Next LT Arabic Light" panose="020B0303020203050203" pitchFamily="34" charset="-78"/>
                </a:rPr>
                <a:t>The organization starts the self-assessment process by working on the assessment and compliance tool for each facility.</a:t>
              </a:r>
            </a:p>
          </xdr:txBody>
        </xdr:sp>
        <xdr:sp macro="" textlink="">
          <xdr:nvSpPr>
            <xdr:cNvPr id="40" name="TextBox 39">
              <a:extLst>
                <a:ext uri="{FF2B5EF4-FFF2-40B4-BE49-F238E27FC236}">
                  <a16:creationId xmlns:a16="http://schemas.microsoft.com/office/drawing/2014/main" id="{00000000-0008-0000-0300-000028000000}"/>
                </a:ext>
              </a:extLst>
            </xdr:cNvPr>
            <xdr:cNvSpPr txBox="1"/>
          </xdr:nvSpPr>
          <xdr:spPr>
            <a:xfrm flipH="1">
              <a:off x="12029494429" y="3410961"/>
              <a:ext cx="3585242" cy="972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17479E"/>
                  </a:solidFill>
                  <a:latin typeface="DIN Next LT Arabic Light" panose="020B0303020203050203" pitchFamily="34" charset="-78"/>
                  <a:cs typeface="DIN Next LT Arabic Light" panose="020B0303020203050203" pitchFamily="34" charset="-78"/>
                </a:rPr>
                <a:t>Evidence Preparation</a:t>
              </a:r>
            </a:p>
            <a:p>
              <a:pPr algn="l"/>
              <a:r>
                <a:rPr lang="en-US" sz="1100" b="1" baseline="0">
                  <a:latin typeface="DIN Next LT Arabic Light" panose="020B0303020203050203" pitchFamily="34" charset="-78"/>
                  <a:cs typeface="DIN Next LT Arabic Light" panose="020B0303020203050203" pitchFamily="34" charset="-78"/>
                </a:rPr>
                <a:t>The organization prepares the evidence for auditing by the NCA, by organizing the information in "electronic or paper" folders/files and organized by domain and subdomain numbers.</a:t>
              </a:r>
            </a:p>
          </xdr:txBody>
        </xdr:sp>
        <xdr:sp macro="" textlink="">
          <xdr:nvSpPr>
            <xdr:cNvPr id="41" name="TextBox 40">
              <a:extLst>
                <a:ext uri="{FF2B5EF4-FFF2-40B4-BE49-F238E27FC236}">
                  <a16:creationId xmlns:a16="http://schemas.microsoft.com/office/drawing/2014/main" id="{00000000-0008-0000-0300-000029000000}"/>
                </a:ext>
              </a:extLst>
            </xdr:cNvPr>
            <xdr:cNvSpPr txBox="1"/>
          </xdr:nvSpPr>
          <xdr:spPr>
            <a:xfrm flipH="1">
              <a:off x="12029476285" y="4482244"/>
              <a:ext cx="3607867" cy="629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17479E"/>
                  </a:solidFill>
                  <a:latin typeface="DIN Next LT Arabic Light" panose="020B0303020203050203" pitchFamily="34" charset="-78"/>
                  <a:cs typeface="DIN Next LT Arabic Light" panose="020B0303020203050203" pitchFamily="34" charset="-78"/>
                </a:rPr>
                <a:t>Submission to NCA</a:t>
              </a:r>
            </a:p>
            <a:p>
              <a:pPr algn="l"/>
              <a:r>
                <a:rPr lang="en-US" sz="1100" b="1" baseline="0">
                  <a:latin typeface="DIN Next LT Arabic Light" panose="020B0303020203050203" pitchFamily="34" charset="-78"/>
                  <a:cs typeface="DIN Next LT Arabic Light" panose="020B0303020203050203" pitchFamily="34" charset="-78"/>
                </a:rPr>
                <a:t>After completing the self-assessment, the organization sends a copy of the tool file to NCA.</a:t>
              </a:r>
            </a:p>
          </xdr:txBody>
        </xdr:sp>
        <xdr:sp macro="" textlink="">
          <xdr:nvSpPr>
            <xdr:cNvPr id="42" name="TextBox 41">
              <a:extLst>
                <a:ext uri="{FF2B5EF4-FFF2-40B4-BE49-F238E27FC236}">
                  <a16:creationId xmlns:a16="http://schemas.microsoft.com/office/drawing/2014/main" id="{00000000-0008-0000-0300-00002A000000}"/>
                </a:ext>
              </a:extLst>
            </xdr:cNvPr>
            <xdr:cNvSpPr txBox="1"/>
          </xdr:nvSpPr>
          <xdr:spPr>
            <a:xfrm flipH="1">
              <a:off x="12029485357" y="5217350"/>
              <a:ext cx="3592072" cy="847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17479E"/>
                  </a:solidFill>
                  <a:latin typeface="DIN Next LT Arabic Light" panose="020B0303020203050203" pitchFamily="34" charset="-78"/>
                  <a:cs typeface="DIN Next LT Arabic Light" panose="020B0303020203050203" pitchFamily="34" charset="-78"/>
                </a:rPr>
                <a:t>Continual Improvement</a:t>
              </a:r>
            </a:p>
            <a:p>
              <a:pPr algn="l"/>
              <a:r>
                <a:rPr lang="en-US" sz="1100" b="1" baseline="0">
                  <a:latin typeface="DIN Next LT Arabic Light" panose="020B0303020203050203" pitchFamily="34" charset="-78"/>
                  <a:cs typeface="DIN Next LT Arabic Light" panose="020B0303020203050203" pitchFamily="34" charset="-78"/>
                </a:rPr>
                <a:t>The organization takes the necessary steps to ensure that the controls are effectively and continuously enforced.</a:t>
              </a:r>
            </a:p>
          </xdr:txBody>
        </xdr:sp>
      </xdr:grpSp>
    </xdr:grpSp>
    <xdr:clientData/>
  </xdr:twoCellAnchor>
  <xdr:twoCellAnchor>
    <xdr:from>
      <xdr:col>0</xdr:col>
      <xdr:colOff>428089</xdr:colOff>
      <xdr:row>14</xdr:row>
      <xdr:rowOff>316430</xdr:rowOff>
    </xdr:from>
    <xdr:to>
      <xdr:col>5</xdr:col>
      <xdr:colOff>284754</xdr:colOff>
      <xdr:row>27</xdr:row>
      <xdr:rowOff>163286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12067629896" y="5644080"/>
          <a:ext cx="3539665" cy="3225056"/>
          <a:chOff x="12037618888" y="5641359"/>
          <a:chExt cx="3530594" cy="3020495"/>
        </a:xfrm>
      </xdr:grpSpPr>
      <xdr:sp macro="" textlink="">
        <xdr:nvSpPr>
          <xdr:cNvPr id="43" name="TextBox 42">
            <a:extLst>
              <a:ext uri="{FF2B5EF4-FFF2-40B4-BE49-F238E27FC236}">
                <a16:creationId xmlns:a16="http://schemas.microsoft.com/office/drawing/2014/main" id="{00000000-0008-0000-0300-00002B000000}"/>
              </a:ext>
            </a:extLst>
          </xdr:cNvPr>
          <xdr:cNvSpPr txBox="1"/>
        </xdr:nvSpPr>
        <xdr:spPr>
          <a:xfrm flipH="1">
            <a:off x="12037621361" y="5641359"/>
            <a:ext cx="3517046" cy="1199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B6AC"/>
                </a:solidFill>
                <a:latin typeface="DIN Next LT Arabic Light" panose="020B0303020203050203" pitchFamily="34" charset="-78"/>
                <a:cs typeface="DIN Next LT Arabic Light" panose="020B0303020203050203" pitchFamily="34" charset="-78"/>
              </a:rPr>
              <a:t>Submission to NCA</a:t>
            </a:r>
          </a:p>
          <a:p>
            <a:pPr algn="l"/>
            <a:r>
              <a:rPr lang="en-US" sz="1100" b="1" baseline="0">
                <a:latin typeface="DIN Next LT Arabic Light" panose="020B0303020203050203" pitchFamily="34" charset="-78"/>
                <a:cs typeface="DIN Next LT Arabic Light" panose="020B0303020203050203" pitchFamily="34" charset="-78"/>
              </a:rPr>
              <a:t>NCA reviews the self-assessment file and checks the extent of the entities compliance with the controls, and if necessary, NCA performs a site visit audit to assess the level of comliance and evidence that the organization has prepared.</a:t>
            </a:r>
          </a:p>
        </xdr:txBody>
      </xdr:sp>
      <xdr:sp macro="" textlink="">
        <xdr:nvSpPr>
          <xdr:cNvPr id="44" name="TextBox 43">
            <a:extLst>
              <a:ext uri="{FF2B5EF4-FFF2-40B4-BE49-F238E27FC236}">
                <a16:creationId xmlns:a16="http://schemas.microsoft.com/office/drawing/2014/main" id="{00000000-0008-0000-0300-00002C000000}"/>
              </a:ext>
            </a:extLst>
          </xdr:cNvPr>
          <xdr:cNvSpPr txBox="1"/>
        </xdr:nvSpPr>
        <xdr:spPr>
          <a:xfrm flipH="1">
            <a:off x="12037618888" y="6922886"/>
            <a:ext cx="3517046" cy="781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B6AC"/>
                </a:solidFill>
                <a:latin typeface="DIN Next LT Arabic Light" panose="020B0303020203050203" pitchFamily="34" charset="-78"/>
                <a:cs typeface="DIN Next LT Arabic Light" panose="020B0303020203050203" pitchFamily="34" charset="-78"/>
              </a:rPr>
              <a:t>NCA's Feedback</a:t>
            </a:r>
            <a:r>
              <a:rPr lang="en-US" sz="1100" b="1" baseline="0">
                <a:solidFill>
                  <a:srgbClr val="00B6AC"/>
                </a:solidFill>
                <a:latin typeface="DIN Next LT Arabic Light" panose="020B0303020203050203" pitchFamily="34" charset="-78"/>
                <a:cs typeface="DIN Next LT Arabic Light" panose="020B0303020203050203" pitchFamily="34" charset="-78"/>
              </a:rPr>
              <a:t> and Comments (if any)</a:t>
            </a:r>
            <a:endParaRPr lang="en-US" sz="1100" b="1">
              <a:solidFill>
                <a:srgbClr val="00B6AC"/>
              </a:solidFill>
              <a:latin typeface="DIN Next LT Arabic Light" panose="020B0303020203050203" pitchFamily="34" charset="-78"/>
              <a:cs typeface="DIN Next LT Arabic Light" panose="020B0303020203050203" pitchFamily="34" charset="-78"/>
            </a:endParaRPr>
          </a:p>
          <a:p>
            <a:pPr algn="l"/>
            <a:r>
              <a:rPr lang="en-US" sz="1100" b="1" baseline="0">
                <a:latin typeface="DIN Next LT Arabic Light" panose="020B0303020203050203" pitchFamily="34" charset="-78"/>
                <a:cs typeface="DIN Next LT Arabic Light" panose="020B0303020203050203" pitchFamily="34" charset="-78"/>
              </a:rPr>
              <a:t>NCA provides the entity with a report on the status of compliance and the appropriate methods and tools to enhance the organization's cybersecurity.</a:t>
            </a:r>
          </a:p>
        </xdr:txBody>
      </xdr:sp>
      <xdr:sp macro="" textlink="">
        <xdr:nvSpPr>
          <xdr:cNvPr id="45" name="TextBox 44">
            <a:extLst>
              <a:ext uri="{FF2B5EF4-FFF2-40B4-BE49-F238E27FC236}">
                <a16:creationId xmlns:a16="http://schemas.microsoft.com/office/drawing/2014/main" id="{00000000-0008-0000-0300-00002D000000}"/>
              </a:ext>
            </a:extLst>
          </xdr:cNvPr>
          <xdr:cNvSpPr txBox="1"/>
        </xdr:nvSpPr>
        <xdr:spPr>
          <a:xfrm flipH="1">
            <a:off x="12037632436" y="7798865"/>
            <a:ext cx="3517046" cy="8629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B6AC"/>
                </a:solidFill>
                <a:latin typeface="DIN Next LT Arabic Light" panose="020B0303020203050203" pitchFamily="34" charset="-78"/>
                <a:cs typeface="DIN Next LT Arabic Light" panose="020B0303020203050203" pitchFamily="34" charset="-78"/>
              </a:rPr>
              <a:t>Continual</a:t>
            </a:r>
            <a:r>
              <a:rPr lang="en-US" sz="1100" b="1" baseline="0">
                <a:solidFill>
                  <a:srgbClr val="00B6AC"/>
                </a:solidFill>
                <a:latin typeface="DIN Next LT Arabic Light" panose="020B0303020203050203" pitchFamily="34" charset="-78"/>
                <a:cs typeface="DIN Next LT Arabic Light" panose="020B0303020203050203" pitchFamily="34" charset="-78"/>
              </a:rPr>
              <a:t> Assessment</a:t>
            </a:r>
            <a:endParaRPr lang="en-US" sz="1100" b="1">
              <a:solidFill>
                <a:srgbClr val="00B6AC"/>
              </a:solidFill>
              <a:latin typeface="DIN Next LT Arabic Light" panose="020B0303020203050203" pitchFamily="34" charset="-78"/>
              <a:cs typeface="DIN Next LT Arabic Light" panose="020B0303020203050203" pitchFamily="34" charset="-78"/>
            </a:endParaRPr>
          </a:p>
          <a:p>
            <a:pPr algn="l"/>
            <a:r>
              <a:rPr lang="en-US" sz="1100" b="1" baseline="0">
                <a:latin typeface="DIN Next LT Arabic Light" panose="020B0303020203050203" pitchFamily="34" charset="-78"/>
                <a:cs typeface="DIN Next LT Arabic Light" panose="020B0303020203050203" pitchFamily="34" charset="-78"/>
              </a:rPr>
              <a:t>NCA continuously assesses the organization's commitment to implementing the controls in an ongoing and effective way.</a:t>
            </a:r>
          </a:p>
        </xdr:txBody>
      </xdr:sp>
    </xdr:grpSp>
    <xdr:clientData/>
  </xdr:twoCellAnchor>
  <xdr:twoCellAnchor>
    <xdr:from>
      <xdr:col>19</xdr:col>
      <xdr:colOff>0</xdr:colOff>
      <xdr:row>0</xdr:row>
      <xdr:rowOff>0</xdr:rowOff>
    </xdr:from>
    <xdr:to>
      <xdr:col>20</xdr:col>
      <xdr:colOff>340042</xdr:colOff>
      <xdr:row>0</xdr:row>
      <xdr:rowOff>5715</xdr:rowOff>
    </xdr:to>
    <xdr:sp macro="" textlink="">
      <xdr:nvSpPr>
        <xdr:cNvPr id="29" name="Rectangle: Rounded Corners 2">
          <a:hlinkClick xmlns:r="http://schemas.openxmlformats.org/officeDocument/2006/relationships" r:id="rId10"/>
          <a:extLst>
            <a:ext uri="{FF2B5EF4-FFF2-40B4-BE49-F238E27FC236}">
              <a16:creationId xmlns:a16="http://schemas.microsoft.com/office/drawing/2014/main" id="{00000000-0008-0000-0300-00001D000000}"/>
            </a:ext>
          </a:extLst>
        </xdr:cNvPr>
        <xdr:cNvSpPr/>
      </xdr:nvSpPr>
      <xdr:spPr>
        <a:xfrm flipH="1">
          <a:off x="12092703145" y="0"/>
          <a:ext cx="1078230"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Main</a:t>
          </a:r>
        </a:p>
      </xdr:txBody>
    </xdr:sp>
    <xdr:clientData/>
  </xdr:twoCellAnchor>
  <xdr:twoCellAnchor>
    <xdr:from>
      <xdr:col>21</xdr:col>
      <xdr:colOff>0</xdr:colOff>
      <xdr:row>0</xdr:row>
      <xdr:rowOff>0</xdr:rowOff>
    </xdr:from>
    <xdr:to>
      <xdr:col>22</xdr:col>
      <xdr:colOff>340042</xdr:colOff>
      <xdr:row>0</xdr:row>
      <xdr:rowOff>5715</xdr:rowOff>
    </xdr:to>
    <xdr:sp macro="" textlink="">
      <xdr:nvSpPr>
        <xdr:cNvPr id="31" name="Rectangle: Rounded Corners 3">
          <a:hlinkClick xmlns:r="http://schemas.openxmlformats.org/officeDocument/2006/relationships" r:id="rId11"/>
          <a:extLst>
            <a:ext uri="{FF2B5EF4-FFF2-40B4-BE49-F238E27FC236}">
              <a16:creationId xmlns:a16="http://schemas.microsoft.com/office/drawing/2014/main" id="{00000000-0008-0000-0300-00001F000000}"/>
            </a:ext>
          </a:extLst>
        </xdr:cNvPr>
        <xdr:cNvSpPr/>
      </xdr:nvSpPr>
      <xdr:spPr>
        <a:xfrm flipH="1">
          <a:off x="12091226770" y="0"/>
          <a:ext cx="1078230"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baseline="0"/>
            <a:t>Contents</a:t>
          </a:r>
          <a:endParaRPr lang="en-US" sz="1100"/>
        </a:p>
      </xdr:txBody>
    </xdr:sp>
    <xdr:clientData/>
  </xdr:twoCellAnchor>
  <xdr:twoCellAnchor>
    <xdr:from>
      <xdr:col>23</xdr:col>
      <xdr:colOff>0</xdr:colOff>
      <xdr:row>0</xdr:row>
      <xdr:rowOff>0</xdr:rowOff>
    </xdr:from>
    <xdr:to>
      <xdr:col>24</xdr:col>
      <xdr:colOff>340042</xdr:colOff>
      <xdr:row>0</xdr:row>
      <xdr:rowOff>5715</xdr:rowOff>
    </xdr:to>
    <xdr:sp macro="" textlink="">
      <xdr:nvSpPr>
        <xdr:cNvPr id="32" name="Rectangle: Rounded Corners 4">
          <a:hlinkClick xmlns:r="http://schemas.openxmlformats.org/officeDocument/2006/relationships" r:id="rId12"/>
          <a:extLst>
            <a:ext uri="{FF2B5EF4-FFF2-40B4-BE49-F238E27FC236}">
              <a16:creationId xmlns:a16="http://schemas.microsoft.com/office/drawing/2014/main" id="{00000000-0008-0000-0300-000020000000}"/>
            </a:ext>
          </a:extLst>
        </xdr:cNvPr>
        <xdr:cNvSpPr/>
      </xdr:nvSpPr>
      <xdr:spPr>
        <a:xfrm flipH="1">
          <a:off x="12089750395" y="0"/>
          <a:ext cx="1078230"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25</xdr:col>
      <xdr:colOff>0</xdr:colOff>
      <xdr:row>0</xdr:row>
      <xdr:rowOff>0</xdr:rowOff>
    </xdr:from>
    <xdr:to>
      <xdr:col>27</xdr:col>
      <xdr:colOff>190500</xdr:colOff>
      <xdr:row>0</xdr:row>
      <xdr:rowOff>11205</xdr:rowOff>
    </xdr:to>
    <xdr:sp macro="" textlink="">
      <xdr:nvSpPr>
        <xdr:cNvPr id="35" name="Rectangle: Rounded Corners 5">
          <a:hlinkClick xmlns:r="http://schemas.openxmlformats.org/officeDocument/2006/relationships" r:id="rId13"/>
          <a:extLst>
            <a:ext uri="{FF2B5EF4-FFF2-40B4-BE49-F238E27FC236}">
              <a16:creationId xmlns:a16="http://schemas.microsoft.com/office/drawing/2014/main" id="{00000000-0008-0000-0300-000023000000}"/>
            </a:ext>
          </a:extLst>
        </xdr:cNvPr>
        <xdr:cNvSpPr/>
      </xdr:nvSpPr>
      <xdr:spPr>
        <a:xfrm flipH="1">
          <a:off x="12088368000" y="0"/>
          <a:ext cx="984250" cy="26520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Summary</a:t>
          </a:r>
        </a:p>
      </xdr:txBody>
    </xdr:sp>
    <xdr:clientData/>
  </xdr:twoCellAnchor>
  <xdr:twoCellAnchor>
    <xdr:from>
      <xdr:col>5</xdr:col>
      <xdr:colOff>437140</xdr:colOff>
      <xdr:row>14</xdr:row>
      <xdr:rowOff>316430</xdr:rowOff>
    </xdr:from>
    <xdr:to>
      <xdr:col>10</xdr:col>
      <xdr:colOff>291355</xdr:colOff>
      <xdr:row>27</xdr:row>
      <xdr:rowOff>152854</xdr:rowOff>
    </xdr:to>
    <xdr:grpSp>
      <xdr:nvGrpSpPr>
        <xdr:cNvPr id="10" name="Group 9">
          <a:extLst>
            <a:ext uri="{FF2B5EF4-FFF2-40B4-BE49-F238E27FC236}">
              <a16:creationId xmlns:a16="http://schemas.microsoft.com/office/drawing/2014/main" id="{00000000-0008-0000-0300-00000A000000}"/>
            </a:ext>
          </a:extLst>
        </xdr:cNvPr>
        <xdr:cNvGrpSpPr/>
      </xdr:nvGrpSpPr>
      <xdr:grpSpPr>
        <a:xfrm>
          <a:off x="12064016495" y="5644080"/>
          <a:ext cx="3461015" cy="3214624"/>
          <a:chOff x="12033938359" y="5641359"/>
          <a:chExt cx="3528143" cy="3192852"/>
        </a:xfrm>
      </xdr:grpSpPr>
      <xdr:sp macro="" textlink="">
        <xdr:nvSpPr>
          <xdr:cNvPr id="60" name="TextBox 59">
            <a:extLst>
              <a:ext uri="{FF2B5EF4-FFF2-40B4-BE49-F238E27FC236}">
                <a16:creationId xmlns:a16="http://schemas.microsoft.com/office/drawing/2014/main" id="{00000000-0008-0000-0300-00003C000000}"/>
              </a:ext>
            </a:extLst>
          </xdr:cNvPr>
          <xdr:cNvSpPr txBox="1"/>
        </xdr:nvSpPr>
        <xdr:spPr>
          <a:xfrm flipH="1">
            <a:off x="12033938359" y="5641359"/>
            <a:ext cx="3517047" cy="1199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A" sz="1100" b="1">
                <a:solidFill>
                  <a:srgbClr val="00B6AC"/>
                </a:solidFill>
                <a:latin typeface="DIN Next LT Arabic Light" panose="020B0303020203050203" pitchFamily="34" charset="-78"/>
                <a:cs typeface="DIN Next LT Arabic Light" panose="020B0303020203050203" pitchFamily="34" charset="-78"/>
              </a:rPr>
              <a:t>المراجعة والتدقيق من قبل</a:t>
            </a:r>
            <a:r>
              <a:rPr lang="ar-SA" sz="1100" b="1" baseline="0">
                <a:solidFill>
                  <a:srgbClr val="00B6AC"/>
                </a:solidFill>
                <a:latin typeface="DIN Next LT Arabic Light" panose="020B0303020203050203" pitchFamily="34" charset="-78"/>
                <a:cs typeface="DIN Next LT Arabic Light" panose="020B0303020203050203" pitchFamily="34" charset="-78"/>
              </a:rPr>
              <a:t> الهيئة</a:t>
            </a:r>
            <a:r>
              <a:rPr lang="en-US" sz="1100" b="1">
                <a:solidFill>
                  <a:srgbClr val="00B6AC"/>
                </a:solidFill>
                <a:latin typeface="DIN Next LT Arabic Light" panose="020B0303020203050203" pitchFamily="34" charset="-78"/>
                <a:cs typeface="DIN Next LT Arabic Light" panose="020B0303020203050203" pitchFamily="34" charset="-78"/>
              </a:rPr>
              <a:t>  </a:t>
            </a:r>
          </a:p>
          <a:p>
            <a:pPr algn="ctr"/>
            <a:r>
              <a:rPr lang="ar-SA">
                <a:latin typeface="DIN Next LT Arabic Light" panose="020B0303020203050203" pitchFamily="34" charset="-78"/>
                <a:cs typeface="DIN Next LT Arabic Light" panose="020B0303020203050203" pitchFamily="34" charset="-78"/>
              </a:rPr>
              <a:t>تقوم الهيئة الوطنية للأمن السيبراني بمراجعة ملف التقييم الذاتي والتحقق من مدى التزام الجهات للضوابط ، وإذا لزم الأمر ، تقوم الهيئة الوطنية للأمن السيبراني بإجراء تدقيق زيارة ميدانية لتقييم مستوى الالتزام والأدلة التي أعدتها الجهة. </a:t>
            </a:r>
            <a:endParaRPr lang="en-US" sz="1100" b="1" baseline="0">
              <a:latin typeface="DIN Next LT Arabic Light" panose="020B0303020203050203" pitchFamily="34" charset="-78"/>
              <a:cs typeface="DIN Next LT Arabic Light" panose="020B0303020203050203" pitchFamily="34" charset="-78"/>
            </a:endParaRPr>
          </a:p>
        </xdr:txBody>
      </xdr:sp>
      <xdr:sp macro="" textlink="">
        <xdr:nvSpPr>
          <xdr:cNvPr id="61" name="TextBox 60">
            <a:extLst>
              <a:ext uri="{FF2B5EF4-FFF2-40B4-BE49-F238E27FC236}">
                <a16:creationId xmlns:a16="http://schemas.microsoft.com/office/drawing/2014/main" id="{00000000-0008-0000-0300-00003D000000}"/>
              </a:ext>
            </a:extLst>
          </xdr:cNvPr>
          <xdr:cNvSpPr txBox="1"/>
        </xdr:nvSpPr>
        <xdr:spPr>
          <a:xfrm flipH="1">
            <a:off x="12033944973" y="6895672"/>
            <a:ext cx="3517047" cy="981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B6AC"/>
                </a:solidFill>
                <a:latin typeface="DIN Next LT Arabic Light" panose="020B0303020203050203" pitchFamily="34" charset="-78"/>
                <a:cs typeface="DIN Next LT Arabic Light" panose="020B0303020203050203" pitchFamily="34" charset="-78"/>
              </a:rPr>
              <a:t> </a:t>
            </a:r>
            <a:r>
              <a:rPr lang="en-US" sz="1100" b="1" baseline="0">
                <a:solidFill>
                  <a:srgbClr val="00B6AC"/>
                </a:solidFill>
                <a:latin typeface="DIN Next LT Arabic Light" panose="020B0303020203050203" pitchFamily="34" charset="-78"/>
                <a:cs typeface="DIN Next LT Arabic Light" panose="020B0303020203050203" pitchFamily="34" charset="-78"/>
              </a:rPr>
              <a:t> </a:t>
            </a:r>
            <a:r>
              <a:rPr lang="ar-SA" sz="1100" b="1" baseline="0">
                <a:solidFill>
                  <a:srgbClr val="00B6AC"/>
                </a:solidFill>
                <a:latin typeface="DIN Next LT Arabic Light" panose="020B0303020203050203" pitchFamily="34" charset="-78"/>
                <a:cs typeface="DIN Next LT Arabic Light" panose="020B0303020203050203" pitchFamily="34" charset="-78"/>
              </a:rPr>
              <a:t>إرسال ملاحظات للجهة (إن وجدت)</a:t>
            </a:r>
            <a:endParaRPr lang="en-US" sz="1100" b="1">
              <a:solidFill>
                <a:srgbClr val="00B6AC"/>
              </a:solidFill>
              <a:latin typeface="DIN Next LT Arabic Light" panose="020B0303020203050203" pitchFamily="34" charset="-78"/>
              <a:cs typeface="DIN Next LT Arabic Light" panose="020B0303020203050203" pitchFamily="34" charset="-78"/>
            </a:endParaRPr>
          </a:p>
          <a:p>
            <a:pPr algn="ctr"/>
            <a:r>
              <a:rPr lang="ar-SA">
                <a:latin typeface="DIN Next LT Arabic Light" panose="020B0303020203050203" pitchFamily="34" charset="-78"/>
                <a:cs typeface="DIN Next LT Arabic Light" panose="020B0303020203050203" pitchFamily="34" charset="-78"/>
              </a:rPr>
              <a:t>تقوم الهيئة بتزويد الجهة بتقرير عن حالة الالتزام والأساليب والأدوات المناسبة لتعزيز الأمن السيبراني في الجهة. </a:t>
            </a:r>
            <a:endParaRPr lang="en-US" sz="1100" b="1" baseline="0">
              <a:latin typeface="DIN Next LT Arabic Light" panose="020B0303020203050203" pitchFamily="34" charset="-78"/>
              <a:cs typeface="DIN Next LT Arabic Light" panose="020B0303020203050203" pitchFamily="34" charset="-78"/>
            </a:endParaRPr>
          </a:p>
        </xdr:txBody>
      </xdr:sp>
      <xdr:sp macro="" textlink="">
        <xdr:nvSpPr>
          <xdr:cNvPr id="62" name="TextBox 61">
            <a:extLst>
              <a:ext uri="{FF2B5EF4-FFF2-40B4-BE49-F238E27FC236}">
                <a16:creationId xmlns:a16="http://schemas.microsoft.com/office/drawing/2014/main" id="{00000000-0008-0000-0300-00003E000000}"/>
              </a:ext>
            </a:extLst>
          </xdr:cNvPr>
          <xdr:cNvSpPr txBox="1"/>
        </xdr:nvSpPr>
        <xdr:spPr>
          <a:xfrm flipH="1">
            <a:off x="12033949455" y="7971223"/>
            <a:ext cx="3517047" cy="8629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A" sz="1100" b="1">
                <a:solidFill>
                  <a:srgbClr val="00B6AC"/>
                </a:solidFill>
                <a:latin typeface="DIN Next LT Arabic Light" panose="020B0303020203050203" pitchFamily="34" charset="-78"/>
                <a:cs typeface="DIN Next LT Arabic Light" panose="020B0303020203050203" pitchFamily="34" charset="-78"/>
              </a:rPr>
              <a:t>تقييم</a:t>
            </a:r>
            <a:r>
              <a:rPr lang="ar-SA" sz="1100" b="1" baseline="0">
                <a:solidFill>
                  <a:srgbClr val="00B6AC"/>
                </a:solidFill>
                <a:latin typeface="DIN Next LT Arabic Light" panose="020B0303020203050203" pitchFamily="34" charset="-78"/>
                <a:cs typeface="DIN Next LT Arabic Light" panose="020B0303020203050203" pitchFamily="34" charset="-78"/>
              </a:rPr>
              <a:t> مستمر</a:t>
            </a:r>
            <a:r>
              <a:rPr lang="en-US" sz="1100" b="1" baseline="0">
                <a:solidFill>
                  <a:srgbClr val="00B6AC"/>
                </a:solidFill>
                <a:latin typeface="DIN Next LT Arabic Light" panose="020B0303020203050203" pitchFamily="34" charset="-78"/>
                <a:cs typeface="DIN Next LT Arabic Light" panose="020B0303020203050203" pitchFamily="34" charset="-78"/>
              </a:rPr>
              <a:t> </a:t>
            </a:r>
            <a:endParaRPr lang="en-US" sz="1100" b="1">
              <a:solidFill>
                <a:srgbClr val="00B6AC"/>
              </a:solidFill>
              <a:latin typeface="DIN Next LT Arabic Light" panose="020B0303020203050203" pitchFamily="34" charset="-78"/>
              <a:cs typeface="DIN Next LT Arabic Light" panose="020B0303020203050203" pitchFamily="34" charset="-78"/>
            </a:endParaRPr>
          </a:p>
          <a:p>
            <a:pPr algn="ctr"/>
            <a:r>
              <a:rPr lang="ar-SA">
                <a:latin typeface="DIN Next LT Arabic Light" panose="020B0303020203050203" pitchFamily="34" charset="-78"/>
                <a:cs typeface="DIN Next LT Arabic Light" panose="020B0303020203050203" pitchFamily="34" charset="-78"/>
              </a:rPr>
              <a:t>تقوم الهيئة بشكل مستمر اتقييم التزام الجهات بتطبيق الضوابط بطريقة مستمرة وفعالة</a:t>
            </a:r>
            <a:endParaRPr lang="en-US" sz="1100" b="1" baseline="0">
              <a:latin typeface="DIN Next LT Arabic Light" panose="020B0303020203050203" pitchFamily="34" charset="-78"/>
              <a:cs typeface="DIN Next LT Arabic Light" panose="020B0303020203050203" pitchFamily="34" charset="-78"/>
            </a:endParaRPr>
          </a:p>
        </xdr:txBody>
      </xdr:sp>
    </xdr:grpSp>
    <xdr:clientData/>
  </xdr:twoCellAnchor>
  <xdr:twoCellAnchor>
    <xdr:from>
      <xdr:col>12</xdr:col>
      <xdr:colOff>433763</xdr:colOff>
      <xdr:row>3</xdr:row>
      <xdr:rowOff>166688</xdr:rowOff>
    </xdr:from>
    <xdr:to>
      <xdr:col>17</xdr:col>
      <xdr:colOff>290072</xdr:colOff>
      <xdr:row>16</xdr:row>
      <xdr:rowOff>4802</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12059166378" y="1500188"/>
          <a:ext cx="3539309" cy="4594264"/>
          <a:chOff x="12029476499" y="1500188"/>
          <a:chExt cx="3530238" cy="4591543"/>
        </a:xfrm>
      </xdr:grpSpPr>
      <xdr:grpSp>
        <xdr:nvGrpSpPr>
          <xdr:cNvPr id="19" name="Group 18">
            <a:extLst>
              <a:ext uri="{FF2B5EF4-FFF2-40B4-BE49-F238E27FC236}">
                <a16:creationId xmlns:a16="http://schemas.microsoft.com/office/drawing/2014/main" id="{00000000-0008-0000-0300-000013000000}"/>
              </a:ext>
            </a:extLst>
          </xdr:cNvPr>
          <xdr:cNvGrpSpPr/>
        </xdr:nvGrpSpPr>
        <xdr:grpSpPr>
          <a:xfrm>
            <a:off x="12029476499" y="2490148"/>
            <a:ext cx="3526011" cy="3601583"/>
            <a:chOff x="12015742356" y="2081934"/>
            <a:chExt cx="3526011" cy="3601583"/>
          </a:xfrm>
        </xdr:grpSpPr>
        <xdr:sp macro="" textlink="">
          <xdr:nvSpPr>
            <xdr:cNvPr id="56" name="TextBox 55">
              <a:extLst>
                <a:ext uri="{FF2B5EF4-FFF2-40B4-BE49-F238E27FC236}">
                  <a16:creationId xmlns:a16="http://schemas.microsoft.com/office/drawing/2014/main" id="{00000000-0008-0000-0300-000038000000}"/>
                </a:ext>
              </a:extLst>
            </xdr:cNvPr>
            <xdr:cNvSpPr txBox="1"/>
          </xdr:nvSpPr>
          <xdr:spPr>
            <a:xfrm flipH="1">
              <a:off x="12015742356" y="2081934"/>
              <a:ext cx="3517047" cy="83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ar-SA" sz="1400" b="1">
                  <a:solidFill>
                    <a:srgbClr val="17479E"/>
                  </a:solidFill>
                  <a:latin typeface="DIN Next LT Arabic Light" panose="020B0303020203050203" pitchFamily="34" charset="-78"/>
                  <a:ea typeface="+mn-ea"/>
                  <a:cs typeface="DIN Next LT Arabic Light" panose="020B0303020203050203" pitchFamily="34" charset="-78"/>
                </a:rPr>
                <a:t>التقييم الذاتي </a:t>
              </a:r>
            </a:p>
            <a:p>
              <a:pPr algn="ctr"/>
              <a:r>
                <a:rPr lang="ar-SA">
                  <a:latin typeface="DIN Next LT Arabic Light" panose="020B0303020203050203" pitchFamily="34" charset="-78"/>
                  <a:cs typeface="DIN Next LT Arabic Light" panose="020B0303020203050203" pitchFamily="34" charset="-78"/>
                </a:rPr>
                <a:t>تبدأ الجهة عملية التقييم الذاتي من خلال العمل على أداة التقييم وقياس</a:t>
              </a:r>
              <a:r>
                <a:rPr lang="ar-SA" baseline="0">
                  <a:latin typeface="DIN Next LT Arabic Light" panose="020B0303020203050203" pitchFamily="34" charset="-78"/>
                  <a:cs typeface="DIN Next LT Arabic Light" panose="020B0303020203050203" pitchFamily="34" charset="-78"/>
                </a:rPr>
                <a:t> الالتزام </a:t>
              </a:r>
              <a:r>
                <a:rPr lang="ar-SA">
                  <a:latin typeface="DIN Next LT Arabic Light" panose="020B0303020203050203" pitchFamily="34" charset="-78"/>
                  <a:cs typeface="DIN Next LT Arabic Light" panose="020B0303020203050203" pitchFamily="34" charset="-78"/>
                </a:rPr>
                <a:t>لكل مرفق. </a:t>
              </a:r>
              <a:endParaRPr lang="en-US" sz="1100" b="1" baseline="0">
                <a:latin typeface="DIN Next LT Arabic Light" panose="020B0303020203050203" pitchFamily="34" charset="-78"/>
                <a:cs typeface="DIN Next LT Arabic Light" panose="020B0303020203050203" pitchFamily="34" charset="-78"/>
              </a:endParaRPr>
            </a:p>
          </xdr:txBody>
        </xdr:sp>
        <xdr:sp macro="" textlink="">
          <xdr:nvSpPr>
            <xdr:cNvPr id="57" name="TextBox 56">
              <a:extLst>
                <a:ext uri="{FF2B5EF4-FFF2-40B4-BE49-F238E27FC236}">
                  <a16:creationId xmlns:a16="http://schemas.microsoft.com/office/drawing/2014/main" id="{00000000-0008-0000-0300-000039000000}"/>
                </a:ext>
              </a:extLst>
            </xdr:cNvPr>
            <xdr:cNvSpPr txBox="1"/>
          </xdr:nvSpPr>
          <xdr:spPr>
            <a:xfrm flipH="1">
              <a:off x="12015746838" y="3029961"/>
              <a:ext cx="3517047" cy="9726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ar-SA" sz="1400" b="1">
                  <a:solidFill>
                    <a:srgbClr val="17479E"/>
                  </a:solidFill>
                  <a:latin typeface="DIN Next LT Arabic Light" panose="020B0303020203050203" pitchFamily="34" charset="-78"/>
                  <a:ea typeface="+mn-ea"/>
                  <a:cs typeface="DIN Next LT Arabic Light" panose="020B0303020203050203" pitchFamily="34" charset="-78"/>
                </a:rPr>
                <a:t>تجهيز الأدلة  </a:t>
              </a:r>
              <a:endParaRPr lang="en-US" sz="1400" b="1">
                <a:solidFill>
                  <a:srgbClr val="17479E"/>
                </a:solidFill>
                <a:latin typeface="DIN Next LT Arabic Light" panose="020B0303020203050203" pitchFamily="34" charset="-78"/>
                <a:ea typeface="+mn-ea"/>
                <a:cs typeface="DIN Next LT Arabic Light" panose="020B0303020203050203" pitchFamily="34" charset="-78"/>
              </a:endParaRPr>
            </a:p>
            <a:p>
              <a:pPr algn="ctr"/>
              <a:r>
                <a:rPr lang="ar-SA" sz="1100">
                  <a:solidFill>
                    <a:schemeClr val="dk1"/>
                  </a:solidFill>
                  <a:latin typeface="DIN Next LT Arabic Light" panose="020B0303020203050203" pitchFamily="34" charset="-78"/>
                  <a:ea typeface="+mn-ea"/>
                  <a:cs typeface="DIN Next LT Arabic Light" panose="020B0303020203050203" pitchFamily="34" charset="-78"/>
                </a:rPr>
                <a:t>تقوم الجهة بتجهيز الأدلة للتدقيق من قبل الهيئة، بحيث تكون معلومات الأدلة منظمة وموزعة في مجلدات / ملفات "إلكترونية أو ورقية" وتنظيمها حسب رقم الضابط الأساسي و الفرعي</a:t>
              </a:r>
              <a:r>
                <a:rPr lang="ar-SA">
                  <a:latin typeface="DIN Next LT Arabic Light" panose="020B0303020203050203" pitchFamily="34" charset="-78"/>
                  <a:cs typeface="DIN Next LT Arabic Light" panose="020B0303020203050203" pitchFamily="34" charset="-78"/>
                </a:rPr>
                <a:t>. </a:t>
              </a:r>
              <a:endParaRPr lang="en-US" sz="1100" b="1" baseline="0">
                <a:latin typeface="DIN Next LT Arabic Light" panose="020B0303020203050203" pitchFamily="34" charset="-78"/>
                <a:cs typeface="DIN Next LT Arabic Light" panose="020B0303020203050203" pitchFamily="34" charset="-78"/>
              </a:endParaRPr>
            </a:p>
          </xdr:txBody>
        </xdr:sp>
        <xdr:sp macro="" textlink="">
          <xdr:nvSpPr>
            <xdr:cNvPr id="58" name="TextBox 57">
              <a:extLst>
                <a:ext uri="{FF2B5EF4-FFF2-40B4-BE49-F238E27FC236}">
                  <a16:creationId xmlns:a16="http://schemas.microsoft.com/office/drawing/2014/main" id="{00000000-0008-0000-0300-00003A000000}"/>
                </a:ext>
              </a:extLst>
            </xdr:cNvPr>
            <xdr:cNvSpPr txBox="1"/>
          </xdr:nvSpPr>
          <xdr:spPr>
            <a:xfrm flipH="1">
              <a:off x="12015751320" y="4101244"/>
              <a:ext cx="3517047" cy="629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ar-SA" sz="1400" b="1">
                  <a:solidFill>
                    <a:srgbClr val="17479E"/>
                  </a:solidFill>
                  <a:latin typeface="DIN Next LT Arabic Light" panose="020B0303020203050203" pitchFamily="34" charset="-78"/>
                  <a:ea typeface="+mn-ea"/>
                  <a:cs typeface="DIN Next LT Arabic Light" panose="020B0303020203050203" pitchFamily="34" charset="-78"/>
                </a:rPr>
                <a:t>الإرسال للهيئة الوطنية للأمن السيبراني</a:t>
              </a:r>
              <a:r>
                <a:rPr lang="en-US" sz="1400" b="1">
                  <a:solidFill>
                    <a:srgbClr val="17479E"/>
                  </a:solidFill>
                  <a:latin typeface="DIN Next LT Arabic Light" panose="020B0303020203050203" pitchFamily="34" charset="-78"/>
                  <a:ea typeface="+mn-ea"/>
                  <a:cs typeface="DIN Next LT Arabic Light" panose="020B0303020203050203" pitchFamily="34" charset="-78"/>
                </a:rPr>
                <a:t>  </a:t>
              </a:r>
            </a:p>
            <a:p>
              <a:pPr algn="ctr"/>
              <a:r>
                <a:rPr lang="ar-SA">
                  <a:latin typeface="DIN Next LT Arabic Light" panose="020B0303020203050203" pitchFamily="34" charset="-78"/>
                  <a:cs typeface="DIN Next LT Arabic Light" panose="020B0303020203050203" pitchFamily="34" charset="-78"/>
                </a:rPr>
                <a:t>بعد الانتهاء من التقييم الذاتي ، تقوم الجهة بإرسال نسخة من </a:t>
              </a:r>
              <a:r>
                <a:rPr lang="ar-SA" sz="1100">
                  <a:solidFill>
                    <a:schemeClr val="dk1"/>
                  </a:solidFill>
                  <a:latin typeface="DIN Next LT Arabic Light" panose="020B0303020203050203" pitchFamily="34" charset="-78"/>
                  <a:ea typeface="+mn-ea"/>
                  <a:cs typeface="DIN Next LT Arabic Light" panose="020B0303020203050203" pitchFamily="34" charset="-78"/>
                </a:rPr>
                <a:t>ملف الأداة إلى الهيئة الوطنية للأمن السيبراني</a:t>
              </a:r>
              <a:r>
                <a:rPr lang="en-US" sz="1100">
                  <a:solidFill>
                    <a:schemeClr val="dk1"/>
                  </a:solidFill>
                  <a:latin typeface="DIN Next LT Arabic Light" panose="020B0303020203050203" pitchFamily="34" charset="-78"/>
                  <a:ea typeface="+mn-ea"/>
                  <a:cs typeface="DIN Next LT Arabic Light" panose="020B0303020203050203" pitchFamily="34" charset="-78"/>
                </a:rPr>
                <a:t> </a:t>
              </a: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flipH="1">
              <a:off x="12015744596" y="4836350"/>
              <a:ext cx="3517047" cy="847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A" sz="1400" b="1">
                  <a:solidFill>
                    <a:srgbClr val="17479E"/>
                  </a:solidFill>
                  <a:latin typeface="DIN Next LT Arabic Light" panose="020B0303020203050203" pitchFamily="34" charset="-78"/>
                  <a:ea typeface="+mn-ea"/>
                  <a:cs typeface="DIN Next LT Arabic Light" panose="020B0303020203050203" pitchFamily="34" charset="-78"/>
                </a:rPr>
                <a:t>تحسين</a:t>
              </a:r>
              <a:r>
                <a:rPr lang="ar-SA" sz="1400" b="1">
                  <a:latin typeface="DIN Next LT Arabic Light" panose="020B0303020203050203" pitchFamily="34" charset="-78"/>
                  <a:cs typeface="DIN Next LT Arabic Light" panose="020B0303020203050203" pitchFamily="34" charset="-78"/>
                </a:rPr>
                <a:t> </a:t>
              </a:r>
              <a:r>
                <a:rPr lang="ar-SA" sz="1400" b="1">
                  <a:solidFill>
                    <a:srgbClr val="17479E"/>
                  </a:solidFill>
                  <a:latin typeface="DIN Next LT Arabic Light" panose="020B0303020203050203" pitchFamily="34" charset="-78"/>
                  <a:ea typeface="+mn-ea"/>
                  <a:cs typeface="DIN Next LT Arabic Light" panose="020B0303020203050203" pitchFamily="34" charset="-78"/>
                </a:rPr>
                <a:t>مستمر</a:t>
              </a:r>
              <a:r>
                <a:rPr lang="en-US" sz="1400" b="1">
                  <a:solidFill>
                    <a:srgbClr val="17479E"/>
                  </a:solidFill>
                  <a:latin typeface="DIN Next LT Arabic Light" panose="020B0303020203050203" pitchFamily="34" charset="-78"/>
                  <a:ea typeface="+mn-ea"/>
                  <a:cs typeface="DIN Next LT Arabic Light" panose="020B0303020203050203" pitchFamily="34" charset="-78"/>
                </a:rPr>
                <a:t> </a:t>
              </a:r>
              <a:endParaRPr lang="en-US" sz="1400" b="1">
                <a:solidFill>
                  <a:srgbClr val="17479E"/>
                </a:solidFill>
                <a:latin typeface="DIN Next LT Arabic Light" panose="020B0303020203050203" pitchFamily="34" charset="-78"/>
                <a:cs typeface="DIN Next LT Arabic Light" panose="020B0303020203050203" pitchFamily="34" charset="-78"/>
              </a:endParaRPr>
            </a:p>
            <a:p>
              <a:pPr algn="ctr"/>
              <a:r>
                <a:rPr lang="ar-SA">
                  <a:latin typeface="DIN Next LT Arabic Light" panose="020B0303020203050203" pitchFamily="34" charset="-78"/>
                  <a:cs typeface="DIN Next LT Arabic Light" panose="020B0303020203050203" pitchFamily="34" charset="-78"/>
                </a:rPr>
                <a:t>تتخذ الجهة الخطوات اللازمة لضمان تطبيق الضوابط بشكل فعال ومستمر.</a:t>
              </a:r>
              <a:endParaRPr lang="en-US" sz="1100" b="1" baseline="0">
                <a:latin typeface="DIN Next LT Arabic Light" panose="020B0303020203050203" pitchFamily="34" charset="-78"/>
                <a:cs typeface="DIN Next LT Arabic Light" panose="020B0303020203050203" pitchFamily="34" charset="-78"/>
              </a:endParaRPr>
            </a:p>
          </xdr:txBody>
        </xdr:sp>
      </xdr:grpSp>
      <xdr:sp macro="" textlink="">
        <xdr:nvSpPr>
          <xdr:cNvPr id="63" name="TextBox 62">
            <a:extLst>
              <a:ext uri="{FF2B5EF4-FFF2-40B4-BE49-F238E27FC236}">
                <a16:creationId xmlns:a16="http://schemas.microsoft.com/office/drawing/2014/main" id="{00000000-0008-0000-0300-00003F000000}"/>
              </a:ext>
            </a:extLst>
          </xdr:cNvPr>
          <xdr:cNvSpPr txBox="1"/>
        </xdr:nvSpPr>
        <xdr:spPr>
          <a:xfrm flipH="1">
            <a:off x="12029489690" y="1500188"/>
            <a:ext cx="3517047" cy="8719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ar-SA" sz="1400" b="1">
                <a:solidFill>
                  <a:srgbClr val="17479E"/>
                </a:solidFill>
                <a:latin typeface="DIN Next LT Arabic Light" panose="020B0303020203050203" pitchFamily="34" charset="-78"/>
                <a:ea typeface="+mn-ea"/>
                <a:cs typeface="DIN Next LT Arabic Light" panose="020B0303020203050203" pitchFamily="34" charset="-78"/>
              </a:rPr>
              <a:t>تحديد مستوى المرفق</a:t>
            </a:r>
          </a:p>
          <a:p>
            <a:pPr algn="ctr"/>
            <a:r>
              <a:rPr lang="ar-SA">
                <a:latin typeface="DIN Next LT Arabic Light" panose="020B0303020203050203" pitchFamily="34" charset="-78"/>
                <a:cs typeface="DIN Next LT Arabic Light" panose="020B0303020203050203" pitchFamily="34" charset="-78"/>
              </a:rPr>
              <a:t>تستخدم الجهة أداة تحديد المستوى لتحديد المستوى المناسب لكل مرفق. </a:t>
            </a:r>
            <a:endParaRPr lang="en-US">
              <a:effectLst/>
              <a:latin typeface="DIN Next LT Arabic Light" panose="020B0303020203050203" pitchFamily="34" charset="-78"/>
              <a:cs typeface="DIN Next LT Arabic Light" panose="020B0303020203050203" pitchFamily="34" charset="-78"/>
            </a:endParaRPr>
          </a:p>
        </xdr:txBody>
      </xdr:sp>
    </xdr:grpSp>
    <xdr:clientData/>
  </xdr:twoCellAnchor>
  <xdr:twoCellAnchor>
    <xdr:from>
      <xdr:col>1</xdr:col>
      <xdr:colOff>428948</xdr:colOff>
      <xdr:row>4</xdr:row>
      <xdr:rowOff>226785</xdr:rowOff>
    </xdr:from>
    <xdr:to>
      <xdr:col>2</xdr:col>
      <xdr:colOff>32397</xdr:colOff>
      <xdr:row>5</xdr:row>
      <xdr:rowOff>172356</xdr:rowOff>
    </xdr:to>
    <xdr:sp macro="" textlink="">
      <xdr:nvSpPr>
        <xdr:cNvPr id="7" name="Oval 6">
          <a:extLst>
            <a:ext uri="{FF2B5EF4-FFF2-40B4-BE49-F238E27FC236}">
              <a16:creationId xmlns:a16="http://schemas.microsoft.com/office/drawing/2014/main" id="{00000000-0008-0000-0300-000007000000}"/>
            </a:ext>
          </a:extLst>
        </xdr:cNvPr>
        <xdr:cNvSpPr/>
      </xdr:nvSpPr>
      <xdr:spPr>
        <a:xfrm>
          <a:off x="12040075603" y="1741714"/>
          <a:ext cx="338234" cy="326571"/>
        </a:xfrm>
        <a:prstGeom prst="ellipse">
          <a:avLst/>
        </a:prstGeom>
        <a:solidFill>
          <a:srgbClr val="17479E"/>
        </a:solidFill>
        <a:ln>
          <a:solidFill>
            <a:srgbClr val="17479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1</xdr:col>
      <xdr:colOff>431538</xdr:colOff>
      <xdr:row>5</xdr:row>
      <xdr:rowOff>244927</xdr:rowOff>
    </xdr:from>
    <xdr:to>
      <xdr:col>2</xdr:col>
      <xdr:colOff>34987</xdr:colOff>
      <xdr:row>6</xdr:row>
      <xdr:rowOff>190498</xdr:rowOff>
    </xdr:to>
    <xdr:sp macro="" textlink="">
      <xdr:nvSpPr>
        <xdr:cNvPr id="65" name="Oval 64">
          <a:extLst>
            <a:ext uri="{FF2B5EF4-FFF2-40B4-BE49-F238E27FC236}">
              <a16:creationId xmlns:a16="http://schemas.microsoft.com/office/drawing/2014/main" id="{00000000-0008-0000-0300-000041000000}"/>
            </a:ext>
          </a:extLst>
        </xdr:cNvPr>
        <xdr:cNvSpPr/>
      </xdr:nvSpPr>
      <xdr:spPr>
        <a:xfrm>
          <a:off x="12040073013" y="2140856"/>
          <a:ext cx="338234" cy="326571"/>
        </a:xfrm>
        <a:prstGeom prst="ellipse">
          <a:avLst/>
        </a:prstGeom>
        <a:solidFill>
          <a:srgbClr val="00B6AC"/>
        </a:solidFill>
        <a:ln>
          <a:solidFill>
            <a:srgbClr val="00B6A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46" name="Rectangle: Rounded Corners 15">
          <a:hlinkClick xmlns:r="http://schemas.openxmlformats.org/officeDocument/2006/relationships" r:id="rId14"/>
          <a:extLst>
            <a:ext uri="{FF2B5EF4-FFF2-40B4-BE49-F238E27FC236}">
              <a16:creationId xmlns:a16="http://schemas.microsoft.com/office/drawing/2014/main" id="{00000000-0008-0000-0300-00002E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47" name="Rectangle: Rounded Corners 8">
          <a:extLst>
            <a:ext uri="{FF2B5EF4-FFF2-40B4-BE49-F238E27FC236}">
              <a16:creationId xmlns:a16="http://schemas.microsoft.com/office/drawing/2014/main" id="{00000000-0008-0000-0300-00002F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48" name="Rectangle: Rounded Corners 8">
          <a:hlinkClick xmlns:r="http://schemas.openxmlformats.org/officeDocument/2006/relationships" r:id="rId15"/>
          <a:extLst>
            <a:ext uri="{FF2B5EF4-FFF2-40B4-BE49-F238E27FC236}">
              <a16:creationId xmlns:a16="http://schemas.microsoft.com/office/drawing/2014/main" id="{00000000-0008-0000-0300-000030000000}"/>
            </a:ext>
          </a:extLst>
        </xdr:cNvPr>
        <xdr:cNvSpPr/>
      </xdr:nvSpPr>
      <xdr:spPr>
        <a:xfrm flipH="1">
          <a:off x="11547067690" y="76710"/>
          <a:ext cx="112395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49" name="Rectangle: Rounded Corners 15">
          <a:hlinkClick xmlns:r="http://schemas.openxmlformats.org/officeDocument/2006/relationships" r:id="rId14"/>
          <a:extLst>
            <a:ext uri="{FF2B5EF4-FFF2-40B4-BE49-F238E27FC236}">
              <a16:creationId xmlns:a16="http://schemas.microsoft.com/office/drawing/2014/main" id="{00000000-0008-0000-0300-000031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50" name="Rectangle: Rounded Corners 8">
          <a:extLst>
            <a:ext uri="{FF2B5EF4-FFF2-40B4-BE49-F238E27FC236}">
              <a16:creationId xmlns:a16="http://schemas.microsoft.com/office/drawing/2014/main" id="{00000000-0008-0000-0300-000032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620110</xdr:colOff>
      <xdr:row>0</xdr:row>
      <xdr:rowOff>74172</xdr:rowOff>
    </xdr:from>
    <xdr:to>
      <xdr:col>7</xdr:col>
      <xdr:colOff>294517</xdr:colOff>
      <xdr:row>1</xdr:row>
      <xdr:rowOff>79887</xdr:rowOff>
    </xdr:to>
    <xdr:sp macro="" textlink="">
      <xdr:nvSpPr>
        <xdr:cNvPr id="51" name="Rectangle: Rounded Corners 8">
          <a:hlinkClick xmlns:r="http://schemas.openxmlformats.org/officeDocument/2006/relationships" r:id="rId16"/>
          <a:extLst>
            <a:ext uri="{FF2B5EF4-FFF2-40B4-BE49-F238E27FC236}">
              <a16:creationId xmlns:a16="http://schemas.microsoft.com/office/drawing/2014/main" id="{00000000-0008-0000-0300-000033000000}"/>
            </a:ext>
          </a:extLst>
        </xdr:cNvPr>
        <xdr:cNvSpPr/>
      </xdr:nvSpPr>
      <xdr:spPr>
        <a:xfrm flipH="1">
          <a:off x="12114780836" y="74172"/>
          <a:ext cx="1153584"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4</xdr:col>
      <xdr:colOff>126218</xdr:colOff>
      <xdr:row>0</xdr:row>
      <xdr:rowOff>74172</xdr:rowOff>
    </xdr:from>
    <xdr:to>
      <xdr:col>5</xdr:col>
      <xdr:colOff>577336</xdr:colOff>
      <xdr:row>1</xdr:row>
      <xdr:rowOff>79887</xdr:rowOff>
    </xdr:to>
    <xdr:sp macro="" textlink="">
      <xdr:nvSpPr>
        <xdr:cNvPr id="52" name="Rectangle: Rounded Corners 8">
          <a:hlinkClick xmlns:r="http://schemas.openxmlformats.org/officeDocument/2006/relationships" r:id="rId17"/>
          <a:extLst>
            <a:ext uri="{FF2B5EF4-FFF2-40B4-BE49-F238E27FC236}">
              <a16:creationId xmlns:a16="http://schemas.microsoft.com/office/drawing/2014/main" id="{00000000-0008-0000-0300-000034000000}"/>
            </a:ext>
          </a:extLst>
        </xdr:cNvPr>
        <xdr:cNvSpPr/>
      </xdr:nvSpPr>
      <xdr:spPr>
        <a:xfrm flipH="1">
          <a:off x="12115977194" y="74172"/>
          <a:ext cx="1190706"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529144</xdr:colOff>
      <xdr:row>0</xdr:row>
      <xdr:rowOff>75690</xdr:rowOff>
    </xdr:from>
    <xdr:to>
      <xdr:col>4</xdr:col>
      <xdr:colOff>83345</xdr:colOff>
      <xdr:row>1</xdr:row>
      <xdr:rowOff>81405</xdr:rowOff>
    </xdr:to>
    <xdr:sp macro="" textlink="">
      <xdr:nvSpPr>
        <xdr:cNvPr id="53" name="Rectangle: Rounded Corners 8">
          <a:hlinkClick xmlns:r="http://schemas.openxmlformats.org/officeDocument/2006/relationships" r:id="rId18"/>
          <a:extLst>
            <a:ext uri="{FF2B5EF4-FFF2-40B4-BE49-F238E27FC236}">
              <a16:creationId xmlns:a16="http://schemas.microsoft.com/office/drawing/2014/main" id="{00000000-0008-0000-0300-000035000000}"/>
            </a:ext>
          </a:extLst>
        </xdr:cNvPr>
        <xdr:cNvSpPr/>
      </xdr:nvSpPr>
      <xdr:spPr>
        <a:xfrm flipH="1">
          <a:off x="11545359655" y="75690"/>
          <a:ext cx="1668751"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208643</xdr:rowOff>
    </xdr:from>
    <xdr:to>
      <xdr:col>12</xdr:col>
      <xdr:colOff>1179</xdr:colOff>
      <xdr:row>2</xdr:row>
      <xdr:rowOff>365760</xdr:rowOff>
    </xdr:to>
    <xdr:sp macro="" textlink="">
      <xdr:nvSpPr>
        <xdr:cNvPr id="2" name="Rectangle: Rounded Corners 1">
          <a:extLst>
            <a:ext uri="{FF2B5EF4-FFF2-40B4-BE49-F238E27FC236}">
              <a16:creationId xmlns:a16="http://schemas.microsoft.com/office/drawing/2014/main" id="{00000000-0008-0000-0400-000002000000}"/>
            </a:ext>
          </a:extLst>
        </xdr:cNvPr>
        <xdr:cNvSpPr/>
      </xdr:nvSpPr>
      <xdr:spPr>
        <a:xfrm flipH="1">
          <a:off x="12029910535" y="462643"/>
          <a:ext cx="8083822" cy="601617"/>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kern="1200">
              <a:solidFill>
                <a:schemeClr val="lt1"/>
              </a:solidFill>
              <a:latin typeface="DIN Next LT W23 Medium" charset="0"/>
              <a:ea typeface="DIN Next LT W23 Medium" charset="0"/>
              <a:cs typeface="DIN Next LT W23 Medium" charset="0"/>
            </a:rPr>
            <a:t>تعليمات</a:t>
          </a:r>
          <a:endParaRPr lang="en-US" sz="1600" kern="1200">
            <a:solidFill>
              <a:schemeClr val="lt1"/>
            </a:solidFill>
            <a:latin typeface="DIN Next LT W23 Medium" charset="0"/>
            <a:ea typeface="DIN Next LT W23 Medium" charset="0"/>
            <a:cs typeface="DIN Next LT W23 Medium" charset="0"/>
          </a:endParaRPr>
        </a:p>
        <a:p>
          <a:pPr marL="0" indent="0" algn="ctr" defTabSz="457200" rtl="1" eaLnBrk="1" latinLnBrk="0" hangingPunct="1"/>
          <a:r>
            <a:rPr lang="en-US" sz="1600" kern="1200">
              <a:solidFill>
                <a:schemeClr val="lt1"/>
              </a:solidFill>
              <a:latin typeface="DIN Next LT W23 Medium" charset="0"/>
              <a:ea typeface="DIN Next LT W23 Medium" charset="0"/>
              <a:cs typeface="DIN Next LT W23 Medium" charset="0"/>
            </a:rPr>
            <a:t>Instructions</a:t>
          </a:r>
        </a:p>
      </xdr:txBody>
    </xdr:sp>
    <xdr:clientData/>
  </xdr:twoCellAnchor>
  <xdr:twoCellAnchor>
    <xdr:from>
      <xdr:col>4</xdr:col>
      <xdr:colOff>336224</xdr:colOff>
      <xdr:row>4</xdr:row>
      <xdr:rowOff>561511</xdr:rowOff>
    </xdr:from>
    <xdr:to>
      <xdr:col>7</xdr:col>
      <xdr:colOff>328750</xdr:colOff>
      <xdr:row>5</xdr:row>
      <xdr:rowOff>463175</xdr:rowOff>
    </xdr:to>
    <xdr:sp macro="" textlink="">
      <xdr:nvSpPr>
        <xdr:cNvPr id="16" name="Rectangle: Rounded Corners 15">
          <a:extLst>
            <a:ext uri="{FF2B5EF4-FFF2-40B4-BE49-F238E27FC236}">
              <a16:creationId xmlns:a16="http://schemas.microsoft.com/office/drawing/2014/main" id="{00000000-0008-0000-0400-000010000000}"/>
            </a:ext>
          </a:extLst>
        </xdr:cNvPr>
        <xdr:cNvSpPr/>
      </xdr:nvSpPr>
      <xdr:spPr>
        <a:xfrm flipH="1">
          <a:off x="12111907779" y="1831511"/>
          <a:ext cx="2211291" cy="469429"/>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قائمة</a:t>
          </a:r>
          <a:r>
            <a:rPr lang="ar-SA" sz="1100" baseline="0">
              <a:solidFill>
                <a:schemeClr val="lt1"/>
              </a:solidFill>
              <a:effectLst/>
              <a:latin typeface="DIN Next LT Arabic Light" panose="020B0303020203050203" pitchFamily="34" charset="-78"/>
              <a:ea typeface="+mn-ea"/>
              <a:cs typeface="DIN Next LT Arabic Light" panose="020B0303020203050203" pitchFamily="34" charset="-78"/>
            </a:rPr>
            <a:t> المحتويات</a:t>
          </a:r>
          <a:r>
            <a:rPr lang="ar-SA" sz="1100">
              <a:solidFill>
                <a:schemeClr val="lt1"/>
              </a:solidFill>
              <a:effectLst/>
              <a:latin typeface="DIN Next LT Arabic Light" panose="020B0303020203050203" pitchFamily="34" charset="-78"/>
              <a:ea typeface="+mn-ea"/>
              <a:cs typeface="DIN Next LT Arabic Light" panose="020B0303020203050203" pitchFamily="34" charset="-78"/>
            </a:rPr>
            <a:t>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Table</a:t>
          </a:r>
          <a:r>
            <a:rPr lang="en-US" sz="1100" baseline="0">
              <a:solidFill>
                <a:schemeClr val="lt1"/>
              </a:solidFill>
              <a:effectLst/>
              <a:latin typeface="DIN Next LT Arabic Light" panose="020B0303020203050203" pitchFamily="34" charset="-78"/>
              <a:ea typeface="+mn-ea"/>
              <a:cs typeface="DIN Next LT Arabic Light" panose="020B0303020203050203" pitchFamily="34" charset="-78"/>
            </a:rPr>
            <a:t> of Content</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7</xdr:col>
      <xdr:colOff>404762</xdr:colOff>
      <xdr:row>4</xdr:row>
      <xdr:rowOff>561512</xdr:rowOff>
    </xdr:from>
    <xdr:to>
      <xdr:col>9</xdr:col>
      <xdr:colOff>179338</xdr:colOff>
      <xdr:row>5</xdr:row>
      <xdr:rowOff>478117</xdr:rowOff>
    </xdr:to>
    <xdr:sp macro="" textlink="">
      <xdr:nvSpPr>
        <xdr:cNvPr id="17" name="Rectangle: Rounded Corners 16">
          <a:extLst>
            <a:ext uri="{FF2B5EF4-FFF2-40B4-BE49-F238E27FC236}">
              <a16:creationId xmlns:a16="http://schemas.microsoft.com/office/drawing/2014/main" id="{00000000-0008-0000-0400-000011000000}"/>
            </a:ext>
          </a:extLst>
        </xdr:cNvPr>
        <xdr:cNvSpPr/>
      </xdr:nvSpPr>
      <xdr:spPr>
        <a:xfrm flipH="1">
          <a:off x="12110578015" y="1831512"/>
          <a:ext cx="1253752" cy="48437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السابق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Previous</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9</xdr:col>
      <xdr:colOff>246575</xdr:colOff>
      <xdr:row>4</xdr:row>
      <xdr:rowOff>554042</xdr:rowOff>
    </xdr:from>
    <xdr:to>
      <xdr:col>10</xdr:col>
      <xdr:colOff>478163</xdr:colOff>
      <xdr:row>5</xdr:row>
      <xdr:rowOff>500529</xdr:rowOff>
    </xdr:to>
    <xdr:sp macro="" textlink="">
      <xdr:nvSpPr>
        <xdr:cNvPr id="18" name="Rectangle: Rounded Corners 17">
          <a:extLst>
            <a:ext uri="{FF2B5EF4-FFF2-40B4-BE49-F238E27FC236}">
              <a16:creationId xmlns:a16="http://schemas.microsoft.com/office/drawing/2014/main" id="{00000000-0008-0000-0400-000012000000}"/>
            </a:ext>
          </a:extLst>
        </xdr:cNvPr>
        <xdr:cNvSpPr/>
      </xdr:nvSpPr>
      <xdr:spPr>
        <a:xfrm flipH="1">
          <a:off x="12109539602" y="1824042"/>
          <a:ext cx="971176" cy="514252"/>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التالي -  </a:t>
          </a:r>
          <a:r>
            <a:rPr lang="en-US" sz="1100">
              <a:solidFill>
                <a:schemeClr val="lt1"/>
              </a:solidFill>
              <a:effectLst/>
              <a:latin typeface="DIN Next LT Arabic Light" panose="020B0303020203050203" pitchFamily="34" charset="-78"/>
              <a:ea typeface="+mn-ea"/>
              <a:cs typeface="DIN Next LT Arabic Light" panose="020B0303020203050203" pitchFamily="34" charset="-78"/>
            </a:rPr>
            <a:t>Next</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268972</xdr:colOff>
      <xdr:row>4</xdr:row>
      <xdr:rowOff>561512</xdr:rowOff>
    </xdr:from>
    <xdr:to>
      <xdr:col>4</xdr:col>
      <xdr:colOff>276452</xdr:colOff>
      <xdr:row>5</xdr:row>
      <xdr:rowOff>470647</xdr:rowOff>
    </xdr:to>
    <xdr:sp macro="" textlink="">
      <xdr:nvSpPr>
        <xdr:cNvPr id="19" name="Rectangle: Rounded Corners 18">
          <a:extLst>
            <a:ext uri="{FF2B5EF4-FFF2-40B4-BE49-F238E27FC236}">
              <a16:creationId xmlns:a16="http://schemas.microsoft.com/office/drawing/2014/main" id="{00000000-0008-0000-0400-000013000000}"/>
            </a:ext>
          </a:extLst>
        </xdr:cNvPr>
        <xdr:cNvSpPr/>
      </xdr:nvSpPr>
      <xdr:spPr>
        <a:xfrm flipH="1">
          <a:off x="12114178842" y="1831512"/>
          <a:ext cx="1486657" cy="47690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rtl="1"/>
          <a:r>
            <a:rPr lang="ar-SA" sz="1100">
              <a:solidFill>
                <a:schemeClr val="lt1"/>
              </a:solidFill>
              <a:effectLst/>
              <a:latin typeface="DIN Next LT Arabic Light" panose="020B0303020203050203" pitchFamily="34" charset="-78"/>
              <a:ea typeface="+mn-ea"/>
              <a:cs typeface="DIN Next LT Arabic Light" panose="020B0303020203050203" pitchFamily="34" charset="-78"/>
            </a:rPr>
            <a:t>الرئيسية - </a:t>
          </a:r>
          <a:r>
            <a:rPr lang="en-US" sz="1100" baseline="0">
              <a:solidFill>
                <a:schemeClr val="lt1"/>
              </a:solidFill>
              <a:effectLst/>
              <a:latin typeface="DIN Next LT Arabic Light" panose="020B0303020203050203" pitchFamily="34" charset="-78"/>
              <a:ea typeface="+mn-ea"/>
              <a:cs typeface="DIN Next LT Arabic Light" panose="020B0303020203050203" pitchFamily="34" charset="-78"/>
            </a:rPr>
            <a:t> Cover Page</a:t>
          </a:r>
          <a:endParaRPr lang="en-US">
            <a:effectLst/>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95251</xdr:colOff>
      <xdr:row>25</xdr:row>
      <xdr:rowOff>57150</xdr:rowOff>
    </xdr:from>
    <xdr:to>
      <xdr:col>5</xdr:col>
      <xdr:colOff>697231</xdr:colOff>
      <xdr:row>25</xdr:row>
      <xdr:rowOff>257175</xdr:rowOff>
    </xdr:to>
    <xdr:sp macro="" textlink="">
      <xdr:nvSpPr>
        <xdr:cNvPr id="20" name="Rectangle: Rounded Corners 19">
          <a:extLst>
            <a:ext uri="{FF2B5EF4-FFF2-40B4-BE49-F238E27FC236}">
              <a16:creationId xmlns:a16="http://schemas.microsoft.com/office/drawing/2014/main" id="{00000000-0008-0000-0400-000014000000}"/>
            </a:ext>
          </a:extLst>
        </xdr:cNvPr>
        <xdr:cNvSpPr>
          <a:spLocks/>
        </xdr:cNvSpPr>
      </xdr:nvSpPr>
      <xdr:spPr>
        <a:xfrm flipH="1">
          <a:off x="12090075831" y="8566150"/>
          <a:ext cx="2078355" cy="200025"/>
        </a:xfrm>
        <a:prstGeom prst="roundRect">
          <a:avLst/>
        </a:prstGeom>
        <a:solidFill>
          <a:srgbClr val="70AD4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Implemented</a:t>
          </a:r>
        </a:p>
      </xdr:txBody>
    </xdr:sp>
    <xdr:clientData/>
  </xdr:twoCellAnchor>
  <xdr:twoCellAnchor>
    <xdr:from>
      <xdr:col>3</xdr:col>
      <xdr:colOff>104776</xdr:colOff>
      <xdr:row>25</xdr:row>
      <xdr:rowOff>314325</xdr:rowOff>
    </xdr:from>
    <xdr:to>
      <xdr:col>6</xdr:col>
      <xdr:colOff>1906</xdr:colOff>
      <xdr:row>26</xdr:row>
      <xdr:rowOff>133350</xdr:rowOff>
    </xdr:to>
    <xdr:sp macro="" textlink="">
      <xdr:nvSpPr>
        <xdr:cNvPr id="22" name="Rectangle: Rounded Corners 21">
          <a:extLst>
            <a:ext uri="{FF2B5EF4-FFF2-40B4-BE49-F238E27FC236}">
              <a16:creationId xmlns:a16="http://schemas.microsoft.com/office/drawing/2014/main" id="{00000000-0008-0000-0400-000016000000}"/>
            </a:ext>
          </a:extLst>
        </xdr:cNvPr>
        <xdr:cNvSpPr>
          <a:spLocks/>
        </xdr:cNvSpPr>
      </xdr:nvSpPr>
      <xdr:spPr>
        <a:xfrm flipH="1">
          <a:off x="12090032969" y="8823325"/>
          <a:ext cx="2111692" cy="20002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3</xdr:col>
      <xdr:colOff>104776</xdr:colOff>
      <xdr:row>26</xdr:row>
      <xdr:rowOff>190500</xdr:rowOff>
    </xdr:from>
    <xdr:to>
      <xdr:col>6</xdr:col>
      <xdr:colOff>1906</xdr:colOff>
      <xdr:row>27</xdr:row>
      <xdr:rowOff>9525</xdr:rowOff>
    </xdr:to>
    <xdr:sp macro="" textlink="">
      <xdr:nvSpPr>
        <xdr:cNvPr id="23" name="Rectangle: Rounded Corners 22">
          <a:extLst>
            <a:ext uri="{FF2B5EF4-FFF2-40B4-BE49-F238E27FC236}">
              <a16:creationId xmlns:a16="http://schemas.microsoft.com/office/drawing/2014/main" id="{00000000-0008-0000-0400-000017000000}"/>
            </a:ext>
          </a:extLst>
        </xdr:cNvPr>
        <xdr:cNvSpPr>
          <a:spLocks/>
        </xdr:cNvSpPr>
      </xdr:nvSpPr>
      <xdr:spPr>
        <a:xfrm flipH="1">
          <a:off x="12090032969" y="9080500"/>
          <a:ext cx="2111692" cy="20002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Not Implemented</a:t>
          </a:r>
        </a:p>
      </xdr:txBody>
    </xdr:sp>
    <xdr:clientData/>
  </xdr:twoCellAnchor>
  <xdr:twoCellAnchor>
    <xdr:from>
      <xdr:col>3</xdr:col>
      <xdr:colOff>104776</xdr:colOff>
      <xdr:row>27</xdr:row>
      <xdr:rowOff>76200</xdr:rowOff>
    </xdr:from>
    <xdr:to>
      <xdr:col>6</xdr:col>
      <xdr:colOff>1906</xdr:colOff>
      <xdr:row>27</xdr:row>
      <xdr:rowOff>276225</xdr:rowOff>
    </xdr:to>
    <xdr:sp macro="" textlink="">
      <xdr:nvSpPr>
        <xdr:cNvPr id="24" name="Rectangle: Rounded Corners 23">
          <a:extLst>
            <a:ext uri="{FF2B5EF4-FFF2-40B4-BE49-F238E27FC236}">
              <a16:creationId xmlns:a16="http://schemas.microsoft.com/office/drawing/2014/main" id="{00000000-0008-0000-0400-000018000000}"/>
            </a:ext>
          </a:extLst>
        </xdr:cNvPr>
        <xdr:cNvSpPr>
          <a:spLocks/>
        </xdr:cNvSpPr>
      </xdr:nvSpPr>
      <xdr:spPr>
        <a:xfrm flipH="1">
          <a:off x="12090032969" y="9347200"/>
          <a:ext cx="2111692" cy="200025"/>
        </a:xfrm>
        <a:prstGeom prst="roundRect">
          <a:avLst/>
        </a:prstGeom>
        <a:solidFill>
          <a:srgbClr val="75757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Not Applicable</a:t>
          </a:r>
        </a:p>
      </xdr:txBody>
    </xdr:sp>
    <xdr:clientData/>
  </xdr:twoCellAnchor>
  <xdr:twoCellAnchor>
    <xdr:from>
      <xdr:col>6</xdr:col>
      <xdr:colOff>292101</xdr:colOff>
      <xdr:row>35</xdr:row>
      <xdr:rowOff>1196349</xdr:rowOff>
    </xdr:from>
    <xdr:to>
      <xdr:col>8</xdr:col>
      <xdr:colOff>106958</xdr:colOff>
      <xdr:row>35</xdr:row>
      <xdr:rowOff>1384300</xdr:rowOff>
    </xdr:to>
    <xdr:sp macro="" textlink="">
      <xdr:nvSpPr>
        <xdr:cNvPr id="34" name="Rectangle: Rounded Corners 33">
          <a:extLst>
            <a:ext uri="{FF2B5EF4-FFF2-40B4-BE49-F238E27FC236}">
              <a16:creationId xmlns:a16="http://schemas.microsoft.com/office/drawing/2014/main" id="{00000000-0008-0000-0400-000022000000}"/>
            </a:ext>
          </a:extLst>
        </xdr:cNvPr>
        <xdr:cNvSpPr/>
      </xdr:nvSpPr>
      <xdr:spPr>
        <a:xfrm flipH="1">
          <a:off x="12062454642" y="21948149"/>
          <a:ext cx="1288057" cy="187951"/>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a:latin typeface="DIN Next LT Arabic Light" panose="020B0303020203050203" pitchFamily="34" charset="-78"/>
              <a:cs typeface="DIN Next LT Arabic Light" panose="020B0303020203050203" pitchFamily="34" charset="-78"/>
            </a:rPr>
            <a:t>Implemented</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353787</xdr:colOff>
      <xdr:row>43</xdr:row>
      <xdr:rowOff>1108665</xdr:rowOff>
    </xdr:from>
    <xdr:to>
      <xdr:col>10</xdr:col>
      <xdr:colOff>562430</xdr:colOff>
      <xdr:row>43</xdr:row>
      <xdr:rowOff>1596345</xdr:rowOff>
    </xdr:to>
    <xdr:sp macro="" textlink="">
      <xdr:nvSpPr>
        <xdr:cNvPr id="21" name="Rectangle: Rounded Corners 20">
          <a:extLst>
            <a:ext uri="{FF2B5EF4-FFF2-40B4-BE49-F238E27FC236}">
              <a16:creationId xmlns:a16="http://schemas.microsoft.com/office/drawing/2014/main" id="{00000000-0008-0000-0400-000015000000}"/>
            </a:ext>
          </a:extLst>
        </xdr:cNvPr>
        <xdr:cNvSpPr/>
      </xdr:nvSpPr>
      <xdr:spPr>
        <a:xfrm flipH="1">
          <a:off x="12030818856" y="27697022"/>
          <a:ext cx="5352143" cy="487680"/>
        </a:xfrm>
        <a:prstGeom prst="round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ar-AE" sz="1100">
              <a:solidFill>
                <a:sysClr val="windowText" lastClr="000000"/>
              </a:solidFill>
              <a:latin typeface="DIN Next LT Arabic Light" panose="020B0303020203050203" pitchFamily="34" charset="-78"/>
              <a:cs typeface="DIN Next LT Arabic Light" panose="020B0303020203050203" pitchFamily="34" charset="-78"/>
            </a:rPr>
            <a:t>_اسم نطاق الجهة_</a:t>
          </a:r>
          <a:r>
            <a:rPr lang="ar-SA" sz="1100">
              <a:solidFill>
                <a:sysClr val="windowText" lastClr="000000"/>
              </a:solidFill>
              <a:latin typeface="DIN Next LT Arabic Light" panose="020B0303020203050203" pitchFamily="34" charset="-78"/>
              <a:cs typeface="DIN Next LT Arabic Light" panose="020B0303020203050203" pitchFamily="34" charset="-78"/>
            </a:rPr>
            <a:t>اسم المرفق_</a:t>
          </a:r>
          <a:r>
            <a:rPr lang="ar-AE" sz="1100">
              <a:solidFill>
                <a:sysClr val="windowText" lastClr="000000"/>
              </a:solidFill>
              <a:latin typeface="DIN Next LT Arabic Light" panose="020B0303020203050203" pitchFamily="34" charset="-78"/>
              <a:cs typeface="DIN Next LT Arabic Light" panose="020B0303020203050203" pitchFamily="34" charset="-78"/>
            </a:rPr>
            <a:t>التاريخ يوم وشهر وسنة_رقم نسخة سجل الأداة</a:t>
          </a:r>
          <a:r>
            <a:rPr lang="en-US" sz="1100">
              <a:solidFill>
                <a:sysClr val="windowText" lastClr="000000"/>
              </a:solidFill>
              <a:latin typeface="DIN Next LT Arabic Light" panose="020B0303020203050203" pitchFamily="34" charset="-78"/>
              <a:cs typeface="DIN Next LT Arabic Light" panose="020B0303020203050203" pitchFamily="34" charset="-78"/>
            </a:rPr>
            <a:t>OTCC</a:t>
          </a:r>
        </a:p>
        <a:p>
          <a:pPr algn="ctr"/>
          <a:r>
            <a:rPr lang="en-US" sz="1100">
              <a:solidFill>
                <a:sysClr val="windowText" lastClr="000000"/>
              </a:solidFill>
              <a:latin typeface="DIN Next LT Arabic Light" panose="020B0303020203050203" pitchFamily="34" charset="-78"/>
              <a:cs typeface="DIN Next LT Arabic Light" panose="020B0303020203050203" pitchFamily="34" charset="-78"/>
            </a:rPr>
            <a:t>OTCC_Organization's Domain</a:t>
          </a:r>
          <a:r>
            <a:rPr lang="en-US" sz="1100" baseline="0">
              <a:solidFill>
                <a:sysClr val="windowText" lastClr="000000"/>
              </a:solidFill>
              <a:latin typeface="DIN Next LT Arabic Light" panose="020B0303020203050203" pitchFamily="34" charset="-78"/>
              <a:cs typeface="DIN Next LT Arabic Light" panose="020B0303020203050203" pitchFamily="34" charset="-78"/>
            </a:rPr>
            <a:t>_Facility Name_DDMMYYYYH_Version Number</a:t>
          </a:r>
          <a:endParaRPr lang="en-US" sz="1100">
            <a:solidFill>
              <a:sysClr val="windowText" lastClr="000000"/>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365125</xdr:colOff>
      <xdr:row>43</xdr:row>
      <xdr:rowOff>1661205</xdr:rowOff>
    </xdr:from>
    <xdr:to>
      <xdr:col>10</xdr:col>
      <xdr:colOff>571500</xdr:colOff>
      <xdr:row>43</xdr:row>
      <xdr:rowOff>1908855</xdr:rowOff>
    </xdr:to>
    <xdr:sp macro="" textlink="">
      <xdr:nvSpPr>
        <xdr:cNvPr id="25" name="Rectangle: Rounded Corners 24">
          <a:extLst>
            <a:ext uri="{FF2B5EF4-FFF2-40B4-BE49-F238E27FC236}">
              <a16:creationId xmlns:a16="http://schemas.microsoft.com/office/drawing/2014/main" id="{00000000-0008-0000-0400-000019000000}"/>
            </a:ext>
          </a:extLst>
        </xdr:cNvPr>
        <xdr:cNvSpPr/>
      </xdr:nvSpPr>
      <xdr:spPr>
        <a:xfrm flipH="1">
          <a:off x="12043187750" y="28251830"/>
          <a:ext cx="5355167" cy="247650"/>
        </a:xfrm>
        <a:prstGeom prst="round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ysClr val="windowText" lastClr="000000"/>
              </a:solidFill>
              <a:latin typeface="DIN Next LT Arabic Light" panose="020B0303020203050203" pitchFamily="34" charset="-78"/>
              <a:cs typeface="DIN Next LT Arabic Light" panose="020B0303020203050203" pitchFamily="34" charset="-78"/>
            </a:rPr>
            <a:t>OTCC_NCA.GOV</a:t>
          </a:r>
          <a:r>
            <a:rPr lang="en-US" sz="1100" baseline="0">
              <a:solidFill>
                <a:sysClr val="windowText" lastClr="000000"/>
              </a:solidFill>
              <a:latin typeface="DIN Next LT Arabic Light" panose="020B0303020203050203" pitchFamily="34" charset="-78"/>
              <a:cs typeface="DIN Next LT Arabic Light" panose="020B0303020203050203" pitchFamily="34" charset="-78"/>
            </a:rPr>
            <a:t>.SA_091111439H_V1.0</a:t>
          </a:r>
          <a:endParaRPr lang="en-US" sz="1100">
            <a:solidFill>
              <a:sysClr val="windowText" lastClr="000000"/>
            </a:solidFill>
            <a:latin typeface="DIN Next LT Arabic Light" panose="020B0303020203050203" pitchFamily="34" charset="-78"/>
            <a:cs typeface="DIN Next LT Arabic Light" panose="020B0303020203050203" pitchFamily="34" charset="-78"/>
          </a:endParaRPr>
        </a:p>
      </xdr:txBody>
    </xdr:sp>
    <xdr:clientData/>
  </xdr:twoCellAnchor>
  <xdr:twoCellAnchor>
    <xdr:from>
      <xdr:col>3</xdr:col>
      <xdr:colOff>158750</xdr:colOff>
      <xdr:row>25</xdr:row>
      <xdr:rowOff>63499</xdr:rowOff>
    </xdr:from>
    <xdr:to>
      <xdr:col>5</xdr:col>
      <xdr:colOff>694055</xdr:colOff>
      <xdr:row>25</xdr:row>
      <xdr:rowOff>246379</xdr:rowOff>
    </xdr:to>
    <xdr:sp macro="" textlink="">
      <xdr:nvSpPr>
        <xdr:cNvPr id="53" name="Rounded Rectangle 52">
          <a:extLst>
            <a:ext uri="{FF2B5EF4-FFF2-40B4-BE49-F238E27FC236}">
              <a16:creationId xmlns:a16="http://schemas.microsoft.com/office/drawing/2014/main" id="{00000000-0008-0000-0400-000035000000}"/>
            </a:ext>
          </a:extLst>
        </xdr:cNvPr>
        <xdr:cNvSpPr/>
      </xdr:nvSpPr>
      <xdr:spPr>
        <a:xfrm>
          <a:off x="12097024320" y="10691812"/>
          <a:ext cx="2011680"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4</xdr:col>
      <xdr:colOff>141207</xdr:colOff>
      <xdr:row>35</xdr:row>
      <xdr:rowOff>248864</xdr:rowOff>
    </xdr:from>
    <xdr:to>
      <xdr:col>6</xdr:col>
      <xdr:colOff>355600</xdr:colOff>
      <xdr:row>35</xdr:row>
      <xdr:rowOff>431800</xdr:rowOff>
    </xdr:to>
    <xdr:sp macro="" textlink="">
      <xdr:nvSpPr>
        <xdr:cNvPr id="54" name="Rounded Rectangle 53">
          <a:extLst>
            <a:ext uri="{FF2B5EF4-FFF2-40B4-BE49-F238E27FC236}">
              <a16:creationId xmlns:a16="http://schemas.microsoft.com/office/drawing/2014/main" id="{00000000-0008-0000-0400-000036000000}"/>
            </a:ext>
          </a:extLst>
        </xdr:cNvPr>
        <xdr:cNvSpPr/>
      </xdr:nvSpPr>
      <xdr:spPr>
        <a:xfrm>
          <a:off x="12063679200" y="21000664"/>
          <a:ext cx="1687593" cy="182936"/>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3</xdr:col>
      <xdr:colOff>278694</xdr:colOff>
      <xdr:row>27</xdr:row>
      <xdr:rowOff>73234</xdr:rowOff>
    </xdr:from>
    <xdr:to>
      <xdr:col>5</xdr:col>
      <xdr:colOff>710422</xdr:colOff>
      <xdr:row>27</xdr:row>
      <xdr:rowOff>293368</xdr:rowOff>
    </xdr:to>
    <xdr:sp macro="" textlink="">
      <xdr:nvSpPr>
        <xdr:cNvPr id="59" name="Rounded Rectangle 58">
          <a:extLst>
            <a:ext uri="{FF2B5EF4-FFF2-40B4-BE49-F238E27FC236}">
              <a16:creationId xmlns:a16="http://schemas.microsoft.com/office/drawing/2014/main" id="{00000000-0008-0000-0400-00003B000000}"/>
            </a:ext>
          </a:extLst>
        </xdr:cNvPr>
        <xdr:cNvSpPr/>
      </xdr:nvSpPr>
      <xdr:spPr>
        <a:xfrm>
          <a:off x="12027884751" y="11348625"/>
          <a:ext cx="1900511"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3</xdr:col>
      <xdr:colOff>288165</xdr:colOff>
      <xdr:row>26</xdr:row>
      <xdr:rowOff>209827</xdr:rowOff>
    </xdr:from>
    <xdr:to>
      <xdr:col>5</xdr:col>
      <xdr:colOff>660133</xdr:colOff>
      <xdr:row>26</xdr:row>
      <xdr:rowOff>366358</xdr:rowOff>
    </xdr:to>
    <xdr:sp macro="" textlink="">
      <xdr:nvSpPr>
        <xdr:cNvPr id="60" name="Rounded Rectangle 59">
          <a:extLst>
            <a:ext uri="{FF2B5EF4-FFF2-40B4-BE49-F238E27FC236}">
              <a16:creationId xmlns:a16="http://schemas.microsoft.com/office/drawing/2014/main" id="{00000000-0008-0000-0400-00003C000000}"/>
            </a:ext>
          </a:extLst>
        </xdr:cNvPr>
        <xdr:cNvSpPr/>
      </xdr:nvSpPr>
      <xdr:spPr>
        <a:xfrm>
          <a:off x="12027935040" y="11104218"/>
          <a:ext cx="1840751" cy="15653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غير مطبق  -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3</xdr:col>
      <xdr:colOff>179742</xdr:colOff>
      <xdr:row>25</xdr:row>
      <xdr:rowOff>331305</xdr:rowOff>
    </xdr:from>
    <xdr:to>
      <xdr:col>5</xdr:col>
      <xdr:colOff>688914</xdr:colOff>
      <xdr:row>26</xdr:row>
      <xdr:rowOff>124645</xdr:rowOff>
    </xdr:to>
    <xdr:sp macro="" textlink="">
      <xdr:nvSpPr>
        <xdr:cNvPr id="61" name="Rounded Rectangle 60">
          <a:extLst>
            <a:ext uri="{FF2B5EF4-FFF2-40B4-BE49-F238E27FC236}">
              <a16:creationId xmlns:a16="http://schemas.microsoft.com/office/drawing/2014/main" id="{00000000-0008-0000-0400-00003D000000}"/>
            </a:ext>
          </a:extLst>
        </xdr:cNvPr>
        <xdr:cNvSpPr/>
      </xdr:nvSpPr>
      <xdr:spPr>
        <a:xfrm>
          <a:off x="12027906259" y="10844696"/>
          <a:ext cx="1977955" cy="174340"/>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0</xdr:col>
      <xdr:colOff>-64740823</xdr:colOff>
      <xdr:row>27</xdr:row>
      <xdr:rowOff>188156</xdr:rowOff>
    </xdr:from>
    <xdr:to>
      <xdr:col>0</xdr:col>
      <xdr:colOff>-62840312</xdr:colOff>
      <xdr:row>27</xdr:row>
      <xdr:rowOff>408290</xdr:rowOff>
    </xdr:to>
    <xdr:sp macro="" textlink="">
      <xdr:nvSpPr>
        <xdr:cNvPr id="62" name="Rounded Rectangle 61">
          <a:extLst>
            <a:ext uri="{FF2B5EF4-FFF2-40B4-BE49-F238E27FC236}">
              <a16:creationId xmlns:a16="http://schemas.microsoft.com/office/drawing/2014/main" id="{00000000-0008-0000-0400-00003E000000}"/>
            </a:ext>
          </a:extLst>
        </xdr:cNvPr>
        <xdr:cNvSpPr/>
      </xdr:nvSpPr>
      <xdr:spPr>
        <a:xfrm>
          <a:off x="12095107442" y="11463547"/>
          <a:ext cx="1900511"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0</xdr:col>
      <xdr:colOff>-62840312</xdr:colOff>
      <xdr:row>27</xdr:row>
      <xdr:rowOff>188156</xdr:rowOff>
    </xdr:from>
    <xdr:to>
      <xdr:col>0</xdr:col>
      <xdr:colOff>-60939801</xdr:colOff>
      <xdr:row>27</xdr:row>
      <xdr:rowOff>408290</xdr:rowOff>
    </xdr:to>
    <xdr:sp macro="" textlink="">
      <xdr:nvSpPr>
        <xdr:cNvPr id="63" name="Rounded Rectangle 62">
          <a:extLst>
            <a:ext uri="{FF2B5EF4-FFF2-40B4-BE49-F238E27FC236}">
              <a16:creationId xmlns:a16="http://schemas.microsoft.com/office/drawing/2014/main" id="{00000000-0008-0000-0400-00003F000000}"/>
            </a:ext>
          </a:extLst>
        </xdr:cNvPr>
        <xdr:cNvSpPr/>
      </xdr:nvSpPr>
      <xdr:spPr>
        <a:xfrm>
          <a:off x="12093206931" y="11463547"/>
          <a:ext cx="1900511" cy="220134"/>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4</xdr:col>
      <xdr:colOff>166186</xdr:colOff>
      <xdr:row>29</xdr:row>
      <xdr:rowOff>271468</xdr:rowOff>
    </xdr:from>
    <xdr:to>
      <xdr:col>6</xdr:col>
      <xdr:colOff>488951</xdr:colOff>
      <xdr:row>29</xdr:row>
      <xdr:rowOff>488950</xdr:rowOff>
    </xdr:to>
    <xdr:sp macro="" textlink="">
      <xdr:nvSpPr>
        <xdr:cNvPr id="64" name="Rounded Rectangle 63">
          <a:extLst>
            <a:ext uri="{FF2B5EF4-FFF2-40B4-BE49-F238E27FC236}">
              <a16:creationId xmlns:a16="http://schemas.microsoft.com/office/drawing/2014/main" id="{00000000-0008-0000-0400-000040000000}"/>
            </a:ext>
          </a:extLst>
        </xdr:cNvPr>
        <xdr:cNvSpPr/>
      </xdr:nvSpPr>
      <xdr:spPr>
        <a:xfrm>
          <a:off x="12063545849" y="14368468"/>
          <a:ext cx="1795965" cy="217482"/>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لا ينطبق على الجهة - </a:t>
          </a:r>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6</xdr:col>
      <xdr:colOff>292100</xdr:colOff>
      <xdr:row>29</xdr:row>
      <xdr:rowOff>793751</xdr:rowOff>
    </xdr:from>
    <xdr:to>
      <xdr:col>8</xdr:col>
      <xdr:colOff>44612</xdr:colOff>
      <xdr:row>29</xdr:row>
      <xdr:rowOff>920750</xdr:rowOff>
    </xdr:to>
    <xdr:sp macro="" textlink="">
      <xdr:nvSpPr>
        <xdr:cNvPr id="65" name="Rounded Rectangle 64">
          <a:extLst>
            <a:ext uri="{FF2B5EF4-FFF2-40B4-BE49-F238E27FC236}">
              <a16:creationId xmlns:a16="http://schemas.microsoft.com/office/drawing/2014/main" id="{00000000-0008-0000-0400-000041000000}"/>
            </a:ext>
          </a:extLst>
        </xdr:cNvPr>
        <xdr:cNvSpPr/>
      </xdr:nvSpPr>
      <xdr:spPr>
        <a:xfrm>
          <a:off x="12062516988" y="14890751"/>
          <a:ext cx="1225712" cy="126999"/>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en-US" sz="900">
              <a:latin typeface="DIN Next LT Arabic Light" panose="020B0303020203050203" pitchFamily="34" charset="-78"/>
              <a:cs typeface="DIN Next LT Arabic Light" panose="020B0303020203050203" pitchFamily="34" charset="-78"/>
            </a:rPr>
            <a:t>Not Applicable </a:t>
          </a:r>
        </a:p>
      </xdr:txBody>
    </xdr:sp>
    <xdr:clientData/>
  </xdr:twoCellAnchor>
  <xdr:twoCellAnchor>
    <xdr:from>
      <xdr:col>4</xdr:col>
      <xdr:colOff>204774</xdr:colOff>
      <xdr:row>31</xdr:row>
      <xdr:rowOff>145184</xdr:rowOff>
    </xdr:from>
    <xdr:to>
      <xdr:col>7</xdr:col>
      <xdr:colOff>361789</xdr:colOff>
      <xdr:row>31</xdr:row>
      <xdr:rowOff>325823</xdr:rowOff>
    </xdr:to>
    <xdr:sp macro="" textlink="">
      <xdr:nvSpPr>
        <xdr:cNvPr id="66" name="Rounded Rectangle 65">
          <a:extLst>
            <a:ext uri="{FF2B5EF4-FFF2-40B4-BE49-F238E27FC236}">
              <a16:creationId xmlns:a16="http://schemas.microsoft.com/office/drawing/2014/main" id="{00000000-0008-0000-0400-000042000000}"/>
            </a:ext>
          </a:extLst>
        </xdr:cNvPr>
        <xdr:cNvSpPr/>
      </xdr:nvSpPr>
      <xdr:spPr>
        <a:xfrm>
          <a:off x="12062936411" y="15562984"/>
          <a:ext cx="2366815" cy="180639"/>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غير مطبق  -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6</xdr:col>
      <xdr:colOff>263071</xdr:colOff>
      <xdr:row>31</xdr:row>
      <xdr:rowOff>859891</xdr:rowOff>
    </xdr:from>
    <xdr:to>
      <xdr:col>8</xdr:col>
      <xdr:colOff>241300</xdr:colOff>
      <xdr:row>31</xdr:row>
      <xdr:rowOff>1035051</xdr:rowOff>
    </xdr:to>
    <xdr:sp macro="" textlink="">
      <xdr:nvSpPr>
        <xdr:cNvPr id="67" name="Rounded Rectangle 66">
          <a:extLst>
            <a:ext uri="{FF2B5EF4-FFF2-40B4-BE49-F238E27FC236}">
              <a16:creationId xmlns:a16="http://schemas.microsoft.com/office/drawing/2014/main" id="{00000000-0008-0000-0400-000043000000}"/>
            </a:ext>
          </a:extLst>
        </xdr:cNvPr>
        <xdr:cNvSpPr/>
      </xdr:nvSpPr>
      <xdr:spPr>
        <a:xfrm>
          <a:off x="12062320300" y="16277691"/>
          <a:ext cx="1451429" cy="17516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000">
              <a:latin typeface="DIN Next LT Arabic Light" panose="020B0303020203050203" pitchFamily="34" charset="-78"/>
              <a:cs typeface="DIN Next LT Arabic Light" panose="020B0303020203050203" pitchFamily="34" charset="-78"/>
            </a:rPr>
            <a:t> </a:t>
          </a:r>
          <a:r>
            <a:rPr lang="en-US" sz="1000">
              <a:latin typeface="DIN Next LT Arabic Light" panose="020B0303020203050203" pitchFamily="34" charset="-78"/>
              <a:cs typeface="DIN Next LT Arabic Light" panose="020B0303020203050203" pitchFamily="34" charset="-78"/>
            </a:rPr>
            <a:t>Not Implemented</a:t>
          </a:r>
        </a:p>
      </xdr:txBody>
    </xdr:sp>
    <xdr:clientData/>
  </xdr:twoCellAnchor>
  <xdr:twoCellAnchor>
    <xdr:from>
      <xdr:col>0</xdr:col>
      <xdr:colOff>-57765839</xdr:colOff>
      <xdr:row>21</xdr:row>
      <xdr:rowOff>314325</xdr:rowOff>
    </xdr:from>
    <xdr:to>
      <xdr:col>0</xdr:col>
      <xdr:colOff>-55665535</xdr:colOff>
      <xdr:row>23</xdr:row>
      <xdr:rowOff>11872</xdr:rowOff>
    </xdr:to>
    <xdr:sp macro="" textlink="">
      <xdr:nvSpPr>
        <xdr:cNvPr id="68" name="Rectangle: Rounded Corners 21">
          <a:extLst>
            <a:ext uri="{FF2B5EF4-FFF2-40B4-BE49-F238E27FC236}">
              <a16:creationId xmlns:a16="http://schemas.microsoft.com/office/drawing/2014/main" id="{00000000-0008-0000-0400-000044000000}"/>
            </a:ext>
          </a:extLst>
        </xdr:cNvPr>
        <xdr:cNvSpPr>
          <a:spLocks/>
        </xdr:cNvSpPr>
      </xdr:nvSpPr>
      <xdr:spPr>
        <a:xfrm flipH="1">
          <a:off x="12087932665" y="8823325"/>
          <a:ext cx="2100304" cy="20002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0</xdr:col>
      <xdr:colOff>-55665535</xdr:colOff>
      <xdr:row>21</xdr:row>
      <xdr:rowOff>314325</xdr:rowOff>
    </xdr:from>
    <xdr:to>
      <xdr:col>0</xdr:col>
      <xdr:colOff>-53565231</xdr:colOff>
      <xdr:row>23</xdr:row>
      <xdr:rowOff>11872</xdr:rowOff>
    </xdr:to>
    <xdr:sp macro="" textlink="">
      <xdr:nvSpPr>
        <xdr:cNvPr id="69" name="Rectangle: Rounded Corners 21">
          <a:extLst>
            <a:ext uri="{FF2B5EF4-FFF2-40B4-BE49-F238E27FC236}">
              <a16:creationId xmlns:a16="http://schemas.microsoft.com/office/drawing/2014/main" id="{00000000-0008-0000-0400-000045000000}"/>
            </a:ext>
          </a:extLst>
        </xdr:cNvPr>
        <xdr:cNvSpPr>
          <a:spLocks/>
        </xdr:cNvSpPr>
      </xdr:nvSpPr>
      <xdr:spPr>
        <a:xfrm flipH="1">
          <a:off x="12085832361" y="8823325"/>
          <a:ext cx="2100304" cy="200025"/>
        </a:xfrm>
        <a:prstGeom prst="round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a:t>Partially</a:t>
          </a:r>
          <a:r>
            <a:rPr lang="en-US" sz="1100" baseline="0"/>
            <a:t> Implemented</a:t>
          </a:r>
          <a:endParaRPr lang="en-US" sz="1100"/>
        </a:p>
      </xdr:txBody>
    </xdr:sp>
    <xdr:clientData/>
  </xdr:twoCellAnchor>
  <xdr:twoCellAnchor>
    <xdr:from>
      <xdr:col>4</xdr:col>
      <xdr:colOff>160182</xdr:colOff>
      <xdr:row>33</xdr:row>
      <xdr:rowOff>237873</xdr:rowOff>
    </xdr:from>
    <xdr:to>
      <xdr:col>7</xdr:col>
      <xdr:colOff>171450</xdr:colOff>
      <xdr:row>33</xdr:row>
      <xdr:rowOff>444501</xdr:rowOff>
    </xdr:to>
    <xdr:sp macro="" textlink="">
      <xdr:nvSpPr>
        <xdr:cNvPr id="70" name="Rounded Rectangle 69">
          <a:extLst>
            <a:ext uri="{FF2B5EF4-FFF2-40B4-BE49-F238E27FC236}">
              <a16:creationId xmlns:a16="http://schemas.microsoft.com/office/drawing/2014/main" id="{00000000-0008-0000-0400-000046000000}"/>
            </a:ext>
          </a:extLst>
        </xdr:cNvPr>
        <xdr:cNvSpPr/>
      </xdr:nvSpPr>
      <xdr:spPr>
        <a:xfrm>
          <a:off x="12063126750" y="17535273"/>
          <a:ext cx="2221068" cy="206628"/>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جزئيًا  - </a:t>
          </a:r>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5</xdr:col>
      <xdr:colOff>431799</xdr:colOff>
      <xdr:row>33</xdr:row>
      <xdr:rowOff>1635903</xdr:rowOff>
    </xdr:from>
    <xdr:to>
      <xdr:col>7</xdr:col>
      <xdr:colOff>654049</xdr:colOff>
      <xdr:row>33</xdr:row>
      <xdr:rowOff>1854200</xdr:rowOff>
    </xdr:to>
    <xdr:sp macro="" textlink="">
      <xdr:nvSpPr>
        <xdr:cNvPr id="71" name="Rounded Rectangle 70">
          <a:extLst>
            <a:ext uri="{FF2B5EF4-FFF2-40B4-BE49-F238E27FC236}">
              <a16:creationId xmlns:a16="http://schemas.microsoft.com/office/drawing/2014/main" id="{00000000-0008-0000-0400-000047000000}"/>
            </a:ext>
          </a:extLst>
        </xdr:cNvPr>
        <xdr:cNvSpPr/>
      </xdr:nvSpPr>
      <xdr:spPr>
        <a:xfrm>
          <a:off x="12062644151" y="18933303"/>
          <a:ext cx="1695450" cy="21829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en-US" sz="900">
              <a:latin typeface="DIN Next LT Arabic Light" panose="020B0303020203050203" pitchFamily="34" charset="-78"/>
              <a:cs typeface="DIN Next LT Arabic Light" panose="020B0303020203050203" pitchFamily="34" charset="-78"/>
            </a:rPr>
            <a:t>Partially Implemented</a:t>
          </a:r>
        </a:p>
      </xdr:txBody>
    </xdr:sp>
    <xdr:clientData/>
  </xdr:twoCellAnchor>
  <xdr:twoCellAnchor>
    <xdr:from>
      <xdr:col>0</xdr:col>
      <xdr:colOff>-64757190</xdr:colOff>
      <xdr:row>25</xdr:row>
      <xdr:rowOff>178421</xdr:rowOff>
    </xdr:from>
    <xdr:to>
      <xdr:col>0</xdr:col>
      <xdr:colOff>-62753102</xdr:colOff>
      <xdr:row>25</xdr:row>
      <xdr:rowOff>361301</xdr:rowOff>
    </xdr:to>
    <xdr:sp macro="" textlink="">
      <xdr:nvSpPr>
        <xdr:cNvPr id="72" name="Rounded Rectangle 71">
          <a:extLst>
            <a:ext uri="{FF2B5EF4-FFF2-40B4-BE49-F238E27FC236}">
              <a16:creationId xmlns:a16="http://schemas.microsoft.com/office/drawing/2014/main" id="{00000000-0008-0000-0400-000048000000}"/>
            </a:ext>
          </a:extLst>
        </xdr:cNvPr>
        <xdr:cNvSpPr/>
      </xdr:nvSpPr>
      <xdr:spPr>
        <a:xfrm>
          <a:off x="12095020232" y="10691812"/>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-62753102</xdr:colOff>
      <xdr:row>25</xdr:row>
      <xdr:rowOff>178421</xdr:rowOff>
    </xdr:from>
    <xdr:to>
      <xdr:col>0</xdr:col>
      <xdr:colOff>-60749014</xdr:colOff>
      <xdr:row>25</xdr:row>
      <xdr:rowOff>361301</xdr:rowOff>
    </xdr:to>
    <xdr:sp macro="" textlink="">
      <xdr:nvSpPr>
        <xdr:cNvPr id="73" name="Rounded Rectangle 72">
          <a:extLst>
            <a:ext uri="{FF2B5EF4-FFF2-40B4-BE49-F238E27FC236}">
              <a16:creationId xmlns:a16="http://schemas.microsoft.com/office/drawing/2014/main" id="{00000000-0008-0000-0400-000049000000}"/>
            </a:ext>
          </a:extLst>
        </xdr:cNvPr>
        <xdr:cNvSpPr/>
      </xdr:nvSpPr>
      <xdr:spPr>
        <a:xfrm>
          <a:off x="12093016144" y="10691812"/>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-60749014</xdr:colOff>
      <xdr:row>25</xdr:row>
      <xdr:rowOff>178421</xdr:rowOff>
    </xdr:from>
    <xdr:to>
      <xdr:col>0</xdr:col>
      <xdr:colOff>-58744926</xdr:colOff>
      <xdr:row>25</xdr:row>
      <xdr:rowOff>361301</xdr:rowOff>
    </xdr:to>
    <xdr:sp macro="" textlink="">
      <xdr:nvSpPr>
        <xdr:cNvPr id="74" name="Rounded Rectangle 73">
          <a:extLst>
            <a:ext uri="{FF2B5EF4-FFF2-40B4-BE49-F238E27FC236}">
              <a16:creationId xmlns:a16="http://schemas.microsoft.com/office/drawing/2014/main" id="{00000000-0008-0000-0400-00004A000000}"/>
            </a:ext>
          </a:extLst>
        </xdr:cNvPr>
        <xdr:cNvSpPr/>
      </xdr:nvSpPr>
      <xdr:spPr>
        <a:xfrm>
          <a:off x="12091012056" y="10691812"/>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-64909590</xdr:colOff>
      <xdr:row>25</xdr:row>
      <xdr:rowOff>330821</xdr:rowOff>
    </xdr:from>
    <xdr:to>
      <xdr:col>0</xdr:col>
      <xdr:colOff>-62905502</xdr:colOff>
      <xdr:row>26</xdr:row>
      <xdr:rowOff>132701</xdr:rowOff>
    </xdr:to>
    <xdr:sp macro="" textlink="">
      <xdr:nvSpPr>
        <xdr:cNvPr id="75" name="Rounded Rectangle 74">
          <a:extLst>
            <a:ext uri="{FF2B5EF4-FFF2-40B4-BE49-F238E27FC236}">
              <a16:creationId xmlns:a16="http://schemas.microsoft.com/office/drawing/2014/main" id="{00000000-0008-0000-0400-00004B000000}"/>
            </a:ext>
          </a:extLst>
        </xdr:cNvPr>
        <xdr:cNvSpPr/>
      </xdr:nvSpPr>
      <xdr:spPr>
        <a:xfrm>
          <a:off x="12095172632" y="10844212"/>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-65061990</xdr:colOff>
      <xdr:row>26</xdr:row>
      <xdr:rowOff>102221</xdr:rowOff>
    </xdr:from>
    <xdr:to>
      <xdr:col>0</xdr:col>
      <xdr:colOff>-63057902</xdr:colOff>
      <xdr:row>26</xdr:row>
      <xdr:rowOff>285101</xdr:rowOff>
    </xdr:to>
    <xdr:sp macro="" textlink="">
      <xdr:nvSpPr>
        <xdr:cNvPr id="76" name="Rounded Rectangle 75">
          <a:extLst>
            <a:ext uri="{FF2B5EF4-FFF2-40B4-BE49-F238E27FC236}">
              <a16:creationId xmlns:a16="http://schemas.microsoft.com/office/drawing/2014/main" id="{00000000-0008-0000-0400-00004C000000}"/>
            </a:ext>
          </a:extLst>
        </xdr:cNvPr>
        <xdr:cNvSpPr/>
      </xdr:nvSpPr>
      <xdr:spPr>
        <a:xfrm>
          <a:off x="12095325032" y="10996612"/>
          <a:ext cx="2004088" cy="182880"/>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-64506683</xdr:colOff>
      <xdr:row>35</xdr:row>
      <xdr:rowOff>203614</xdr:rowOff>
    </xdr:from>
    <xdr:to>
      <xdr:col>0</xdr:col>
      <xdr:colOff>-62918838</xdr:colOff>
      <xdr:row>35</xdr:row>
      <xdr:rowOff>402052</xdr:rowOff>
    </xdr:to>
    <xdr:sp macro="" textlink="">
      <xdr:nvSpPr>
        <xdr:cNvPr id="77" name="Rounded Rectangle 76">
          <a:extLst>
            <a:ext uri="{FF2B5EF4-FFF2-40B4-BE49-F238E27FC236}">
              <a16:creationId xmlns:a16="http://schemas.microsoft.com/office/drawing/2014/main" id="{00000000-0008-0000-0400-00004D000000}"/>
            </a:ext>
          </a:extLst>
        </xdr:cNvPr>
        <xdr:cNvSpPr/>
      </xdr:nvSpPr>
      <xdr:spPr>
        <a:xfrm>
          <a:off x="12095185968" y="17668875"/>
          <a:ext cx="1587845" cy="198438"/>
        </a:xfrm>
        <a:prstGeom prst="roundRect">
          <a:avLst/>
        </a:prstGeom>
        <a:solidFill>
          <a:srgbClr val="70AD4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900">
              <a:latin typeface="DIN Next LT Arabic Light" panose="020B0303020203050203" pitchFamily="34" charset="-78"/>
              <a:cs typeface="DIN Next LT Arabic Light" panose="020B0303020203050203" pitchFamily="34" charset="-78"/>
            </a:rPr>
            <a:t>مطبق كليًا  - </a:t>
          </a:r>
          <a:r>
            <a:rPr lang="en-US" sz="900">
              <a:latin typeface="DIN Next LT Arabic Light" panose="020B0303020203050203" pitchFamily="34" charset="-78"/>
              <a:cs typeface="DIN Next LT Arabic Light" panose="020B0303020203050203" pitchFamily="34" charset="-78"/>
            </a:rPr>
            <a:t>Implemented</a:t>
          </a: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35" name="Rectangle: Rounded Corners 15">
          <a:hlinkClick xmlns:r="http://schemas.openxmlformats.org/officeDocument/2006/relationships" r:id="rId1"/>
          <a:extLst>
            <a:ext uri="{FF2B5EF4-FFF2-40B4-BE49-F238E27FC236}">
              <a16:creationId xmlns:a16="http://schemas.microsoft.com/office/drawing/2014/main" id="{00000000-0008-0000-0400-000023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36" name="Rectangle: Rounded Corners 8">
          <a:extLst>
            <a:ext uri="{FF2B5EF4-FFF2-40B4-BE49-F238E27FC236}">
              <a16:creationId xmlns:a16="http://schemas.microsoft.com/office/drawing/2014/main" id="{00000000-0008-0000-0400-000024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37" name="Rectangle: Rounded Corners 8">
          <a:hlinkClick xmlns:r="http://schemas.openxmlformats.org/officeDocument/2006/relationships" r:id="rId2"/>
          <a:extLst>
            <a:ext uri="{FF2B5EF4-FFF2-40B4-BE49-F238E27FC236}">
              <a16:creationId xmlns:a16="http://schemas.microsoft.com/office/drawing/2014/main" id="{00000000-0008-0000-0400-000025000000}"/>
            </a:ext>
          </a:extLst>
        </xdr:cNvPr>
        <xdr:cNvSpPr/>
      </xdr:nvSpPr>
      <xdr:spPr>
        <a:xfrm flipH="1">
          <a:off x="11547067690" y="76710"/>
          <a:ext cx="112395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38" name="Rectangle: Rounded Corners 15">
          <a:hlinkClick xmlns:r="http://schemas.openxmlformats.org/officeDocument/2006/relationships" r:id="rId1"/>
          <a:extLst>
            <a:ext uri="{FF2B5EF4-FFF2-40B4-BE49-F238E27FC236}">
              <a16:creationId xmlns:a16="http://schemas.microsoft.com/office/drawing/2014/main" id="{00000000-0008-0000-0400-000026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39" name="Rectangle: Rounded Corners 8">
          <a:extLst>
            <a:ext uri="{FF2B5EF4-FFF2-40B4-BE49-F238E27FC236}">
              <a16:creationId xmlns:a16="http://schemas.microsoft.com/office/drawing/2014/main" id="{00000000-0008-0000-0400-000027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612639</xdr:colOff>
      <xdr:row>0</xdr:row>
      <xdr:rowOff>59231</xdr:rowOff>
    </xdr:from>
    <xdr:to>
      <xdr:col>7</xdr:col>
      <xdr:colOff>287046</xdr:colOff>
      <xdr:row>1</xdr:row>
      <xdr:rowOff>64946</xdr:rowOff>
    </xdr:to>
    <xdr:sp macro="" textlink="">
      <xdr:nvSpPr>
        <xdr:cNvPr id="40" name="Rectangle: Rounded Corners 8">
          <a:hlinkClick xmlns:r="http://schemas.openxmlformats.org/officeDocument/2006/relationships" r:id="rId3"/>
          <a:extLst>
            <a:ext uri="{FF2B5EF4-FFF2-40B4-BE49-F238E27FC236}">
              <a16:creationId xmlns:a16="http://schemas.microsoft.com/office/drawing/2014/main" id="{00000000-0008-0000-0400-000028000000}"/>
            </a:ext>
          </a:extLst>
        </xdr:cNvPr>
        <xdr:cNvSpPr/>
      </xdr:nvSpPr>
      <xdr:spPr>
        <a:xfrm flipH="1">
          <a:off x="12111949483" y="59231"/>
          <a:ext cx="1153584"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4</xdr:col>
      <xdr:colOff>126217</xdr:colOff>
      <xdr:row>0</xdr:row>
      <xdr:rowOff>66702</xdr:rowOff>
    </xdr:from>
    <xdr:to>
      <xdr:col>5</xdr:col>
      <xdr:colOff>577335</xdr:colOff>
      <xdr:row>1</xdr:row>
      <xdr:rowOff>72417</xdr:rowOff>
    </xdr:to>
    <xdr:sp macro="" textlink="">
      <xdr:nvSpPr>
        <xdr:cNvPr id="41" name="Rectangle: Rounded Corners 8">
          <a:hlinkClick xmlns:r="http://schemas.openxmlformats.org/officeDocument/2006/relationships" r:id="rId4"/>
          <a:extLst>
            <a:ext uri="{FF2B5EF4-FFF2-40B4-BE49-F238E27FC236}">
              <a16:creationId xmlns:a16="http://schemas.microsoft.com/office/drawing/2014/main" id="{00000000-0008-0000-0400-000029000000}"/>
            </a:ext>
          </a:extLst>
        </xdr:cNvPr>
        <xdr:cNvSpPr/>
      </xdr:nvSpPr>
      <xdr:spPr>
        <a:xfrm flipH="1">
          <a:off x="12113138371" y="66702"/>
          <a:ext cx="1190706"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529144</xdr:colOff>
      <xdr:row>0</xdr:row>
      <xdr:rowOff>75690</xdr:rowOff>
    </xdr:from>
    <xdr:to>
      <xdr:col>4</xdr:col>
      <xdr:colOff>83345</xdr:colOff>
      <xdr:row>1</xdr:row>
      <xdr:rowOff>81405</xdr:rowOff>
    </xdr:to>
    <xdr:sp macro="" textlink="">
      <xdr:nvSpPr>
        <xdr:cNvPr id="42" name="Rectangle: Rounded Corners 8">
          <a:hlinkClick xmlns:r="http://schemas.openxmlformats.org/officeDocument/2006/relationships" r:id="rId5"/>
          <a:extLst>
            <a:ext uri="{FF2B5EF4-FFF2-40B4-BE49-F238E27FC236}">
              <a16:creationId xmlns:a16="http://schemas.microsoft.com/office/drawing/2014/main" id="{00000000-0008-0000-0400-00002A000000}"/>
            </a:ext>
          </a:extLst>
        </xdr:cNvPr>
        <xdr:cNvSpPr/>
      </xdr:nvSpPr>
      <xdr:spPr>
        <a:xfrm flipH="1">
          <a:off x="11545359655" y="75690"/>
          <a:ext cx="1668751"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1</xdr:row>
      <xdr:rowOff>619124</xdr:rowOff>
    </xdr:from>
    <xdr:to>
      <xdr:col>12</xdr:col>
      <xdr:colOff>424</xdr:colOff>
      <xdr:row>4</xdr:row>
      <xdr:rowOff>79374</xdr:rowOff>
    </xdr:to>
    <xdr:sp macro="" textlink="">
      <xdr:nvSpPr>
        <xdr:cNvPr id="2" name="Rectangle: Rounded Corners 1">
          <a:extLst>
            <a:ext uri="{FF2B5EF4-FFF2-40B4-BE49-F238E27FC236}">
              <a16:creationId xmlns:a16="http://schemas.microsoft.com/office/drawing/2014/main" id="{00000000-0008-0000-0500-000002000000}"/>
            </a:ext>
          </a:extLst>
        </xdr:cNvPr>
        <xdr:cNvSpPr/>
      </xdr:nvSpPr>
      <xdr:spPr>
        <a:xfrm flipH="1">
          <a:off x="11565794326" y="865187"/>
          <a:ext cx="7556923" cy="650875"/>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indent="0" algn="ctr" defTabSz="457200" rtl="1" eaLnBrk="1" latinLnBrk="0" hangingPunct="1"/>
          <a:r>
            <a:rPr lang="ar-SA" sz="1800" kern="1200">
              <a:solidFill>
                <a:schemeClr val="lt1"/>
              </a:solidFill>
              <a:latin typeface="DIN Next LT W23 Medium" charset="0"/>
              <a:ea typeface="DIN Next LT W23 Medium" charset="0"/>
              <a:cs typeface="DIN Next LT W23 Medium" charset="0"/>
            </a:rPr>
            <a:t>شعار الجهة</a:t>
          </a:r>
        </a:p>
        <a:p>
          <a:pPr marL="0" marR="0" indent="0" algn="ctr" defTabSz="457200" rtl="1" eaLnBrk="1" fontAlgn="auto" latinLnBrk="0" hangingPunct="1">
            <a:lnSpc>
              <a:spcPct val="100000"/>
            </a:lnSpc>
            <a:spcBef>
              <a:spcPts val="0"/>
            </a:spcBef>
            <a:spcAft>
              <a:spcPts val="0"/>
            </a:spcAft>
            <a:buClrTx/>
            <a:buSzTx/>
            <a:buFontTx/>
            <a:buNone/>
            <a:tabLst/>
            <a:defRPr/>
          </a:pPr>
          <a:r>
            <a:rPr lang="en-US" sz="1400" kern="1200">
              <a:solidFill>
                <a:schemeClr val="lt1"/>
              </a:solidFill>
              <a:latin typeface="DIN Next LT W23 Medium" charset="0"/>
              <a:ea typeface="DIN Next LT W23 Medium" charset="0"/>
              <a:cs typeface="DIN Next LT W23 Medium" charset="0"/>
            </a:rPr>
            <a:t>Organization's Logo</a:t>
          </a:r>
        </a:p>
        <a:p>
          <a:pPr marL="0" indent="0" algn="ctr" defTabSz="457200" rtl="1" eaLnBrk="1" latinLnBrk="0" hangingPunct="1"/>
          <a:endParaRPr lang="en-US" sz="1600" kern="1200">
            <a:solidFill>
              <a:schemeClr val="lt1"/>
            </a:solidFill>
            <a:latin typeface="DIN Next LT W23 Medium" charset="0"/>
            <a:ea typeface="DIN Next LT W23 Medium" charset="0"/>
            <a:cs typeface="DIN Next LT W23 Medium" charset="0"/>
          </a:endParaRPr>
        </a:p>
      </xdr:txBody>
    </xdr:sp>
    <xdr:clientData/>
  </xdr:twoCellAnchor>
  <xdr:twoCellAnchor>
    <xdr:from>
      <xdr:col>5</xdr:col>
      <xdr:colOff>3164</xdr:colOff>
      <xdr:row>6</xdr:row>
      <xdr:rowOff>36511</xdr:rowOff>
    </xdr:from>
    <xdr:to>
      <xdr:col>7</xdr:col>
      <xdr:colOff>608001</xdr:colOff>
      <xdr:row>8</xdr:row>
      <xdr:rowOff>427036</xdr:rowOff>
    </xdr:to>
    <xdr:sp macro="" textlink="">
      <xdr:nvSpPr>
        <xdr:cNvPr id="9" name="Rectangle 8">
          <a:extLst>
            <a:ext uri="{FF2B5EF4-FFF2-40B4-BE49-F238E27FC236}">
              <a16:creationId xmlns:a16="http://schemas.microsoft.com/office/drawing/2014/main" id="{00000000-0008-0000-0500-000009000000}"/>
            </a:ext>
          </a:extLst>
        </xdr:cNvPr>
        <xdr:cNvSpPr/>
      </xdr:nvSpPr>
      <xdr:spPr>
        <a:xfrm flipH="1">
          <a:off x="12045199124" y="2179636"/>
          <a:ext cx="2075920" cy="1343025"/>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Organization's Logo</a:t>
          </a: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4" name="Rectangle: Rounded Corners 15">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5" name="Rectangle: Rounded Corners 8">
          <a:extLst>
            <a:ext uri="{FF2B5EF4-FFF2-40B4-BE49-F238E27FC236}">
              <a16:creationId xmlns:a16="http://schemas.microsoft.com/office/drawing/2014/main" id="{00000000-0008-0000-0500-000005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1</xdr:col>
      <xdr:colOff>489860</xdr:colOff>
      <xdr:row>1</xdr:row>
      <xdr:rowOff>82425</xdr:rowOff>
    </xdr:to>
    <xdr:sp macro="" textlink="">
      <xdr:nvSpPr>
        <xdr:cNvPr id="6" name="Rectangle: Rounded Corners 8">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flipH="1">
          <a:off x="11547067690" y="76710"/>
          <a:ext cx="112395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7" name="Rectangle: Rounded Corners 15">
          <a:hlinkClick xmlns:r="http://schemas.openxmlformats.org/officeDocument/2006/relationships" r:id="rId1"/>
          <a:extLst>
            <a:ext uri="{FF2B5EF4-FFF2-40B4-BE49-F238E27FC236}">
              <a16:creationId xmlns:a16="http://schemas.microsoft.com/office/drawing/2014/main" id="{00000000-0008-0000-0500-000007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8" name="Rectangle: Rounded Corners 8">
          <a:extLst>
            <a:ext uri="{FF2B5EF4-FFF2-40B4-BE49-F238E27FC236}">
              <a16:creationId xmlns:a16="http://schemas.microsoft.com/office/drawing/2014/main" id="{00000000-0008-0000-0500-000008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5</xdr:col>
      <xdr:colOff>206377</xdr:colOff>
      <xdr:row>0</xdr:row>
      <xdr:rowOff>65769</xdr:rowOff>
    </xdr:from>
    <xdr:to>
      <xdr:col>6</xdr:col>
      <xdr:colOff>268094</xdr:colOff>
      <xdr:row>1</xdr:row>
      <xdr:rowOff>121709</xdr:rowOff>
    </xdr:to>
    <xdr:sp macro="" textlink="">
      <xdr:nvSpPr>
        <xdr:cNvPr id="10" name="Rectangle: Rounded Corners 8">
          <a:hlinkClick xmlns:r="http://schemas.openxmlformats.org/officeDocument/2006/relationships" r:id="rId3"/>
          <a:extLst>
            <a:ext uri="{FF2B5EF4-FFF2-40B4-BE49-F238E27FC236}">
              <a16:creationId xmlns:a16="http://schemas.microsoft.com/office/drawing/2014/main" id="{00000000-0008-0000-0500-00000A000000}"/>
            </a:ext>
          </a:extLst>
        </xdr:cNvPr>
        <xdr:cNvSpPr/>
      </xdr:nvSpPr>
      <xdr:spPr>
        <a:xfrm flipH="1">
          <a:off x="12046274572" y="65769"/>
          <a:ext cx="797259" cy="309940"/>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3</xdr:col>
      <xdr:colOff>444503</xdr:colOff>
      <xdr:row>0</xdr:row>
      <xdr:rowOff>71061</xdr:rowOff>
    </xdr:from>
    <xdr:to>
      <xdr:col>5</xdr:col>
      <xdr:colOff>169335</xdr:colOff>
      <xdr:row>1</xdr:row>
      <xdr:rowOff>100542</xdr:rowOff>
    </xdr:to>
    <xdr:sp macro="" textlink="">
      <xdr:nvSpPr>
        <xdr:cNvPr id="11" name="Rectangle: Rounded Corners 8">
          <a:hlinkClick xmlns:r="http://schemas.openxmlformats.org/officeDocument/2006/relationships" r:id="rId4"/>
          <a:extLst>
            <a:ext uri="{FF2B5EF4-FFF2-40B4-BE49-F238E27FC236}">
              <a16:creationId xmlns:a16="http://schemas.microsoft.com/office/drawing/2014/main" id="{00000000-0008-0000-0500-00000B000000}"/>
            </a:ext>
          </a:extLst>
        </xdr:cNvPr>
        <xdr:cNvSpPr/>
      </xdr:nvSpPr>
      <xdr:spPr>
        <a:xfrm flipH="1">
          <a:off x="12047108873" y="71061"/>
          <a:ext cx="984249" cy="283481"/>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528345</xdr:colOff>
      <xdr:row>0</xdr:row>
      <xdr:rowOff>70399</xdr:rowOff>
    </xdr:from>
    <xdr:to>
      <xdr:col>3</xdr:col>
      <xdr:colOff>402167</xdr:colOff>
      <xdr:row>1</xdr:row>
      <xdr:rowOff>76114</xdr:rowOff>
    </xdr:to>
    <xdr:sp macro="" textlink="">
      <xdr:nvSpPr>
        <xdr:cNvPr id="12" name="Rectangle: Rounded Corners 8">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flipH="1">
          <a:off x="12048135458" y="70399"/>
          <a:ext cx="1498363"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1213203</xdr:colOff>
      <xdr:row>3</xdr:row>
      <xdr:rowOff>95249</xdr:rowOff>
    </xdr:from>
    <xdr:to>
      <xdr:col>5</xdr:col>
      <xdr:colOff>0</xdr:colOff>
      <xdr:row>5</xdr:row>
      <xdr:rowOff>77611</xdr:rowOff>
    </xdr:to>
    <xdr:sp macro="" textlink="">
      <xdr:nvSpPr>
        <xdr:cNvPr id="6" name="Rectangle: Rounded Corners 1">
          <a:extLst>
            <a:ext uri="{FF2B5EF4-FFF2-40B4-BE49-F238E27FC236}">
              <a16:creationId xmlns:a16="http://schemas.microsoft.com/office/drawing/2014/main" id="{00000000-0008-0000-0600-000006000000}"/>
            </a:ext>
          </a:extLst>
        </xdr:cNvPr>
        <xdr:cNvSpPr/>
      </xdr:nvSpPr>
      <xdr:spPr>
        <a:xfrm flipH="1">
          <a:off x="9516903750" y="1924049"/>
          <a:ext cx="6930672" cy="572912"/>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600">
              <a:solidFill>
                <a:schemeClr val="lt1"/>
              </a:solidFill>
              <a:effectLst/>
              <a:latin typeface="DIN Next LT Arabic Light" panose="020B0303020203050203" pitchFamily="34" charset="-78"/>
              <a:ea typeface="+mn-ea"/>
              <a:cs typeface="DIN Next LT Arabic Light" panose="020B0303020203050203" pitchFamily="34" charset="-78"/>
            </a:rPr>
            <a:t>معلومات أساسية عن الجهة</a:t>
          </a:r>
          <a:endParaRPr lang="en-US" sz="1800">
            <a:effectLst/>
            <a:latin typeface="DIN Next LT Arabic Light" panose="020B0303020203050203" pitchFamily="34" charset="-78"/>
            <a:cs typeface="DIN Next LT Arabic Light" panose="020B0303020203050203" pitchFamily="34" charset="-78"/>
          </a:endParaRPr>
        </a:p>
        <a:p>
          <a:pPr marL="0" indent="0" algn="ctr" defTabSz="457200" rtl="1" eaLnBrk="1" latinLnBrk="0" hangingPunct="1"/>
          <a:r>
            <a:rPr lang="en-US" sz="1200" kern="1200">
              <a:solidFill>
                <a:schemeClr val="lt1"/>
              </a:solidFill>
              <a:latin typeface="DIN Next LT Arabic Light" panose="020B0303020203050203" pitchFamily="34" charset="-78"/>
              <a:ea typeface="DIN Next LT W23 Medium" charset="0"/>
              <a:cs typeface="DIN Next LT Arabic Light" panose="020B0303020203050203" pitchFamily="34" charset="-78"/>
            </a:rPr>
            <a:t>Basic Information About The Organization</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flipH="1">
          <a:off x="9516903928" y="486834"/>
          <a:ext cx="1989490" cy="1333147"/>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1084342</xdr:colOff>
          <xdr:row>0</xdr:row>
          <xdr:rowOff>59120</xdr:rowOff>
        </xdr:from>
        <xdr:to>
          <xdr:col>5</xdr:col>
          <xdr:colOff>127874</xdr:colOff>
          <xdr:row>3</xdr:row>
          <xdr:rowOff>100242</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a:extLst>
                <a:ext uri="{84589F7E-364E-4C9E-8A38-B11213B215E9}">
                  <a14:cameraTool cellRange="'شعار الجهة'!$E$7:$H$9" spid="_x0000_s101641"/>
                </a:ext>
              </a:extLst>
            </xdr:cNvPicPr>
          </xdr:nvPicPr>
          <xdr:blipFill>
            <a:blip xmlns:r="http://schemas.openxmlformats.org/officeDocument/2006/relationships" r:embed="rId1"/>
            <a:srcRect/>
            <a:stretch>
              <a:fillRect/>
            </a:stretch>
          </xdr:blipFill>
          <xdr:spPr bwMode="auto">
            <a:xfrm>
              <a:off x="9468359316" y="59120"/>
              <a:ext cx="2255756" cy="14534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2915</xdr:colOff>
      <xdr:row>2</xdr:row>
      <xdr:rowOff>0</xdr:rowOff>
    </xdr:from>
    <xdr:to>
      <xdr:col>0</xdr:col>
      <xdr:colOff>923</xdr:colOff>
      <xdr:row>2</xdr:row>
      <xdr:rowOff>5715</xdr:rowOff>
    </xdr:to>
    <xdr:sp macro="" textlink="">
      <xdr:nvSpPr>
        <xdr:cNvPr id="16" name="Rectangle: Rounded Corners 15">
          <a:hlinkClick xmlns:r="http://schemas.openxmlformats.org/officeDocument/2006/relationships" r:id="rId2"/>
          <a:extLst>
            <a:ext uri="{FF2B5EF4-FFF2-40B4-BE49-F238E27FC236}">
              <a16:creationId xmlns:a16="http://schemas.microsoft.com/office/drawing/2014/main" id="{00000000-0008-0000-0600-000010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2</xdr:row>
      <xdr:rowOff>0</xdr:rowOff>
    </xdr:from>
    <xdr:to>
      <xdr:col>79</xdr:col>
      <xdr:colOff>432955</xdr:colOff>
      <xdr:row>2</xdr:row>
      <xdr:rowOff>5715</xdr:rowOff>
    </xdr:to>
    <xdr:sp macro="" textlink="">
      <xdr:nvSpPr>
        <xdr:cNvPr id="17" name="Rectangle: Rounded Corners 8">
          <a:extLst>
            <a:ext uri="{FF2B5EF4-FFF2-40B4-BE49-F238E27FC236}">
              <a16:creationId xmlns:a16="http://schemas.microsoft.com/office/drawing/2014/main" id="{00000000-0008-0000-0600-000011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2</xdr:row>
      <xdr:rowOff>0</xdr:rowOff>
    </xdr:from>
    <xdr:to>
      <xdr:col>0</xdr:col>
      <xdr:colOff>923</xdr:colOff>
      <xdr:row>2</xdr:row>
      <xdr:rowOff>5715</xdr:rowOff>
    </xdr:to>
    <xdr:sp macro="" textlink="">
      <xdr:nvSpPr>
        <xdr:cNvPr id="19" name="Rectangle: Rounded Corners 15">
          <a:hlinkClick xmlns:r="http://schemas.openxmlformats.org/officeDocument/2006/relationships" r:id="rId2"/>
          <a:extLst>
            <a:ext uri="{FF2B5EF4-FFF2-40B4-BE49-F238E27FC236}">
              <a16:creationId xmlns:a16="http://schemas.microsoft.com/office/drawing/2014/main" id="{00000000-0008-0000-0600-000013000000}"/>
            </a:ext>
          </a:extLst>
        </xdr:cNvPr>
        <xdr:cNvSpPr/>
      </xdr:nvSpPr>
      <xdr:spPr>
        <a:xfrm flipH="1">
          <a:off x="11548261477"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2</xdr:row>
      <xdr:rowOff>0</xdr:rowOff>
    </xdr:from>
    <xdr:to>
      <xdr:col>79</xdr:col>
      <xdr:colOff>432955</xdr:colOff>
      <xdr:row>2</xdr:row>
      <xdr:rowOff>5715</xdr:rowOff>
    </xdr:to>
    <xdr:sp macro="" textlink="">
      <xdr:nvSpPr>
        <xdr:cNvPr id="20" name="Rectangle: Rounded Corners 8">
          <a:extLst>
            <a:ext uri="{FF2B5EF4-FFF2-40B4-BE49-F238E27FC236}">
              <a16:creationId xmlns:a16="http://schemas.microsoft.com/office/drawing/2014/main" id="{00000000-0008-0000-0600-000014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114" name="Rectangle: Rounded Corners 15">
          <a:hlinkClick xmlns:r="http://schemas.openxmlformats.org/officeDocument/2006/relationships" r:id="rId2"/>
          <a:extLst>
            <a:ext uri="{FF2B5EF4-FFF2-40B4-BE49-F238E27FC236}">
              <a16:creationId xmlns:a16="http://schemas.microsoft.com/office/drawing/2014/main" id="{00000000-0008-0000-0600-000072000000}"/>
            </a:ext>
          </a:extLst>
        </xdr:cNvPr>
        <xdr:cNvSpPr/>
      </xdr:nvSpPr>
      <xdr:spPr>
        <a:xfrm flipH="1">
          <a:off x="11548042402"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15" name="Rectangle: Rounded Corners 8">
          <a:extLst>
            <a:ext uri="{FF2B5EF4-FFF2-40B4-BE49-F238E27FC236}">
              <a16:creationId xmlns:a16="http://schemas.microsoft.com/office/drawing/2014/main" id="{00000000-0008-0000-0600-000073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70760</xdr:colOff>
      <xdr:row>0</xdr:row>
      <xdr:rowOff>76710</xdr:rowOff>
    </xdr:from>
    <xdr:to>
      <xdr:col>0</xdr:col>
      <xdr:colOff>1191986</xdr:colOff>
      <xdr:row>1</xdr:row>
      <xdr:rowOff>82425</xdr:rowOff>
    </xdr:to>
    <xdr:sp macro="" textlink="">
      <xdr:nvSpPr>
        <xdr:cNvPr id="116" name="Rectangle: Rounded Corners 8">
          <a:hlinkClick xmlns:r="http://schemas.openxmlformats.org/officeDocument/2006/relationships" r:id="rId3"/>
          <a:extLst>
            <a:ext uri="{FF2B5EF4-FFF2-40B4-BE49-F238E27FC236}">
              <a16:creationId xmlns:a16="http://schemas.microsoft.com/office/drawing/2014/main" id="{00000000-0008-0000-0600-000074000000}"/>
            </a:ext>
          </a:extLst>
        </xdr:cNvPr>
        <xdr:cNvSpPr/>
      </xdr:nvSpPr>
      <xdr:spPr>
        <a:xfrm flipH="1">
          <a:off x="9546140057" y="76710"/>
          <a:ext cx="1121226" cy="25608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0</xdr:col>
      <xdr:colOff>2915</xdr:colOff>
      <xdr:row>0</xdr:row>
      <xdr:rowOff>0</xdr:rowOff>
    </xdr:from>
    <xdr:to>
      <xdr:col>0</xdr:col>
      <xdr:colOff>923</xdr:colOff>
      <xdr:row>1</xdr:row>
      <xdr:rowOff>5715</xdr:rowOff>
    </xdr:to>
    <xdr:sp macro="" textlink="">
      <xdr:nvSpPr>
        <xdr:cNvPr id="117" name="Rectangle: Rounded Corners 15">
          <a:hlinkClick xmlns:r="http://schemas.openxmlformats.org/officeDocument/2006/relationships" r:id="rId2"/>
          <a:extLst>
            <a:ext uri="{FF2B5EF4-FFF2-40B4-BE49-F238E27FC236}">
              <a16:creationId xmlns:a16="http://schemas.microsoft.com/office/drawing/2014/main" id="{00000000-0008-0000-0600-000075000000}"/>
            </a:ext>
          </a:extLst>
        </xdr:cNvPr>
        <xdr:cNvSpPr/>
      </xdr:nvSpPr>
      <xdr:spPr>
        <a:xfrm flipH="1">
          <a:off x="11548042402" y="0"/>
          <a:ext cx="0"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t>Next</a:t>
          </a:r>
        </a:p>
      </xdr:txBody>
    </xdr:sp>
    <xdr:clientData/>
  </xdr:twoCellAnchor>
  <xdr:twoCellAnchor>
    <xdr:from>
      <xdr:col>77</xdr:col>
      <xdr:colOff>349612</xdr:colOff>
      <xdr:row>0</xdr:row>
      <xdr:rowOff>0</xdr:rowOff>
    </xdr:from>
    <xdr:to>
      <xdr:col>79</xdr:col>
      <xdr:colOff>432955</xdr:colOff>
      <xdr:row>1</xdr:row>
      <xdr:rowOff>5715</xdr:rowOff>
    </xdr:to>
    <xdr:sp macro="" textlink="">
      <xdr:nvSpPr>
        <xdr:cNvPr id="118" name="Rectangle: Rounded Corners 8">
          <a:extLst>
            <a:ext uri="{FF2B5EF4-FFF2-40B4-BE49-F238E27FC236}">
              <a16:creationId xmlns:a16="http://schemas.microsoft.com/office/drawing/2014/main" id="{00000000-0008-0000-0600-000076000000}"/>
            </a:ext>
          </a:extLst>
        </xdr:cNvPr>
        <xdr:cNvSpPr/>
      </xdr:nvSpPr>
      <xdr:spPr>
        <a:xfrm flipH="1">
          <a:off x="11492146295" y="0"/>
          <a:ext cx="1493043" cy="25336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baseline="0">
              <a:latin typeface="DIN Next LT Arabic Light" panose="020B0303020203050203" pitchFamily="34" charset="-78"/>
              <a:cs typeface="DIN Next LT Arabic Light" panose="020B0303020203050203" pitchFamily="34" charset="-78"/>
            </a:rPr>
            <a:t> Cover Page</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1445132</xdr:colOff>
      <xdr:row>0</xdr:row>
      <xdr:rowOff>75293</xdr:rowOff>
    </xdr:from>
    <xdr:to>
      <xdr:col>2</xdr:col>
      <xdr:colOff>2395766</xdr:colOff>
      <xdr:row>1</xdr:row>
      <xdr:rowOff>81008</xdr:rowOff>
    </xdr:to>
    <xdr:sp macro="" textlink="">
      <xdr:nvSpPr>
        <xdr:cNvPr id="119" name="Rectangle: Rounded Corners 8">
          <a:hlinkClick xmlns:r="http://schemas.openxmlformats.org/officeDocument/2006/relationships" r:id="rId4"/>
          <a:extLst>
            <a:ext uri="{FF2B5EF4-FFF2-40B4-BE49-F238E27FC236}">
              <a16:creationId xmlns:a16="http://schemas.microsoft.com/office/drawing/2014/main" id="{00000000-0008-0000-0600-000077000000}"/>
            </a:ext>
          </a:extLst>
        </xdr:cNvPr>
        <xdr:cNvSpPr/>
      </xdr:nvSpPr>
      <xdr:spPr>
        <a:xfrm flipH="1">
          <a:off x="9977486484" y="75293"/>
          <a:ext cx="950634"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434007</xdr:colOff>
      <xdr:row>0</xdr:row>
      <xdr:rowOff>75293</xdr:rowOff>
    </xdr:from>
    <xdr:to>
      <xdr:col>2</xdr:col>
      <xdr:colOff>1384301</xdr:colOff>
      <xdr:row>1</xdr:row>
      <xdr:rowOff>81008</xdr:rowOff>
    </xdr:to>
    <xdr:sp macro="" textlink="">
      <xdr:nvSpPr>
        <xdr:cNvPr id="120" name="Rectangle: Rounded Corners 8">
          <a:hlinkClick xmlns:r="http://schemas.openxmlformats.org/officeDocument/2006/relationships" r:id="rId5"/>
          <a:extLst>
            <a:ext uri="{FF2B5EF4-FFF2-40B4-BE49-F238E27FC236}">
              <a16:creationId xmlns:a16="http://schemas.microsoft.com/office/drawing/2014/main" id="{00000000-0008-0000-0600-000078000000}"/>
            </a:ext>
          </a:extLst>
        </xdr:cNvPr>
        <xdr:cNvSpPr/>
      </xdr:nvSpPr>
      <xdr:spPr>
        <a:xfrm flipH="1">
          <a:off x="9978497949" y="75293"/>
          <a:ext cx="950294" cy="259715"/>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1</xdr:col>
      <xdr:colOff>28398</xdr:colOff>
      <xdr:row>0</xdr:row>
      <xdr:rowOff>75690</xdr:rowOff>
    </xdr:from>
    <xdr:to>
      <xdr:col>2</xdr:col>
      <xdr:colOff>375554</xdr:colOff>
      <xdr:row>1</xdr:row>
      <xdr:rowOff>81405</xdr:rowOff>
    </xdr:to>
    <xdr:sp macro="" textlink="">
      <xdr:nvSpPr>
        <xdr:cNvPr id="121" name="Rectangle: Rounded Corners 8">
          <a:hlinkClick xmlns:r="http://schemas.openxmlformats.org/officeDocument/2006/relationships" r:id="rId6"/>
          <a:extLst>
            <a:ext uri="{FF2B5EF4-FFF2-40B4-BE49-F238E27FC236}">
              <a16:creationId xmlns:a16="http://schemas.microsoft.com/office/drawing/2014/main" id="{00000000-0008-0000-0600-000079000000}"/>
            </a:ext>
          </a:extLst>
        </xdr:cNvPr>
        <xdr:cNvSpPr/>
      </xdr:nvSpPr>
      <xdr:spPr>
        <a:xfrm flipH="1">
          <a:off x="9544452775" y="75690"/>
          <a:ext cx="1642556" cy="25608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1213556</xdr:colOff>
      <xdr:row>3</xdr:row>
      <xdr:rowOff>261937</xdr:rowOff>
    </xdr:from>
    <xdr:to>
      <xdr:col>5</xdr:col>
      <xdr:colOff>1</xdr:colOff>
      <xdr:row>5</xdr:row>
      <xdr:rowOff>254000</xdr:rowOff>
    </xdr:to>
    <xdr:sp macro="" textlink="">
      <xdr:nvSpPr>
        <xdr:cNvPr id="31" name="Rectangle: Rounded Corners 1">
          <a:extLst>
            <a:ext uri="{FF2B5EF4-FFF2-40B4-BE49-F238E27FC236}">
              <a16:creationId xmlns:a16="http://schemas.microsoft.com/office/drawing/2014/main" id="{00000000-0008-0000-0700-00001F000000}"/>
            </a:ext>
          </a:extLst>
        </xdr:cNvPr>
        <xdr:cNvSpPr/>
      </xdr:nvSpPr>
      <xdr:spPr>
        <a:xfrm flipH="1">
          <a:off x="9984949549" y="1652587"/>
          <a:ext cx="7320845" cy="71596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p>
          <a:pPr marL="0" marR="0" indent="0" algn="ctr" defTabSz="457200" rtl="1" eaLnBrk="1" fontAlgn="auto" latinLnBrk="0" hangingPunct="1">
            <a:lnSpc>
              <a:spcPct val="100000"/>
            </a:lnSpc>
            <a:spcBef>
              <a:spcPts val="0"/>
            </a:spcBef>
            <a:spcAft>
              <a:spcPts val="0"/>
            </a:spcAft>
            <a:buClrTx/>
            <a:buSzTx/>
            <a:buFontTx/>
            <a:buNone/>
            <a:tabLst/>
            <a:defRPr/>
          </a:pPr>
          <a:r>
            <a:rPr lang="ar-SA" sz="1800" kern="1200">
              <a:solidFill>
                <a:schemeClr val="lt1"/>
              </a:solidFill>
              <a:latin typeface="DIN Next LT W23 Medium" charset="0"/>
              <a:ea typeface="DIN Next LT W23 Medium" charset="0"/>
              <a:cs typeface="DIN Next LT W23 Medium" charset="0"/>
            </a:rPr>
            <a:t>معلومات عن المرفق رقم ١</a:t>
          </a:r>
        </a:p>
        <a:p>
          <a:pPr marL="0" marR="0" indent="0" algn="ctr" defTabSz="457200" rtl="1" eaLnBrk="1" fontAlgn="auto" latinLnBrk="0" hangingPunct="1">
            <a:lnSpc>
              <a:spcPct val="100000"/>
            </a:lnSpc>
            <a:spcBef>
              <a:spcPts val="0"/>
            </a:spcBef>
            <a:spcAft>
              <a:spcPts val="0"/>
            </a:spcAft>
            <a:buClrTx/>
            <a:buSzTx/>
            <a:buFontTx/>
            <a:buNone/>
            <a:tabLst/>
            <a:defRPr/>
          </a:pPr>
          <a:r>
            <a:rPr lang="en-US" sz="1800" kern="1200">
              <a:solidFill>
                <a:schemeClr val="lt1"/>
              </a:solidFill>
              <a:latin typeface="DIN Next LT W23 Medium" charset="0"/>
              <a:ea typeface="DIN Next LT W23 Medium" charset="0"/>
              <a:cs typeface="DIN Next LT W23 Medium" charset="0"/>
            </a:rPr>
            <a:t> Information About Facility Number 1</a:t>
          </a:r>
        </a:p>
      </xdr:txBody>
    </xdr:sp>
    <xdr:clientData/>
  </xdr:twoCellAnchor>
  <xdr:twoCellAnchor>
    <xdr:from>
      <xdr:col>3</xdr:col>
      <xdr:colOff>1248832</xdr:colOff>
      <xdr:row>2</xdr:row>
      <xdr:rowOff>0</xdr:rowOff>
    </xdr:from>
    <xdr:to>
      <xdr:col>4</xdr:col>
      <xdr:colOff>2047697</xdr:colOff>
      <xdr:row>2</xdr:row>
      <xdr:rowOff>905581</xdr:rowOff>
    </xdr:to>
    <xdr:sp macro="" textlink="">
      <xdr:nvSpPr>
        <xdr:cNvPr id="32" name="Rectangle 31">
          <a:extLst>
            <a:ext uri="{FF2B5EF4-FFF2-40B4-BE49-F238E27FC236}">
              <a16:creationId xmlns:a16="http://schemas.microsoft.com/office/drawing/2014/main" id="{00000000-0008-0000-0700-000020000000}"/>
            </a:ext>
          </a:extLst>
        </xdr:cNvPr>
        <xdr:cNvSpPr/>
      </xdr:nvSpPr>
      <xdr:spPr>
        <a:xfrm flipH="1">
          <a:off x="10010973615" y="486834"/>
          <a:ext cx="2076803" cy="1339497"/>
        </a:xfrm>
        <a:prstGeom prst="rect">
          <a:avLst/>
        </a:prstGeom>
        <a:noFill/>
        <a:ln w="6350">
          <a:solidFill>
            <a:schemeClr val="bg1">
              <a:lumMod val="50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400">
              <a:solidFill>
                <a:schemeClr val="bg1">
                  <a:lumMod val="50000"/>
                </a:schemeClr>
              </a:solidFill>
              <a:latin typeface="DIN NEXT™ ARABIC REGULAR" panose="020B0503020203050203" pitchFamily="34" charset="-78"/>
              <a:cs typeface="DIN NEXT™ ARABIC REGULAR" panose="020B0503020203050203" pitchFamily="34" charset="-78"/>
            </a:rPr>
            <a:t>شعار الجهة</a:t>
          </a:r>
        </a:p>
        <a:p>
          <a:pPr algn="ctr" rtl="1"/>
          <a:r>
            <a:rPr lang="en-US" sz="1100">
              <a:solidFill>
                <a:schemeClr val="bg1">
                  <a:lumMod val="50000"/>
                </a:schemeClr>
              </a:solidFill>
              <a:latin typeface="DIN NEXT™ ARABIC REGULAR" panose="020B0503020203050203" pitchFamily="34" charset="-78"/>
              <a:cs typeface="DIN NEXT™ ARABIC REGULAR" panose="020B0503020203050203" pitchFamily="34" charset="-78"/>
            </a:rPr>
            <a:t>Entity's Logo</a:t>
          </a:r>
        </a:p>
      </xdr:txBody>
    </xdr:sp>
    <xdr:clientData/>
  </xdr:twoCellAnchor>
  <mc:AlternateContent xmlns:mc="http://schemas.openxmlformats.org/markup-compatibility/2006">
    <mc:Choice xmlns:a14="http://schemas.microsoft.com/office/drawing/2010/main" Requires="a14">
      <xdr:twoCellAnchor editAs="oneCell">
        <xdr:from>
          <xdr:col>3</xdr:col>
          <xdr:colOff>1052680</xdr:colOff>
          <xdr:row>0</xdr:row>
          <xdr:rowOff>95250</xdr:rowOff>
        </xdr:from>
        <xdr:to>
          <xdr:col>5</xdr:col>
          <xdr:colOff>51674</xdr:colOff>
          <xdr:row>3</xdr:row>
          <xdr:rowOff>119524</xdr:rowOff>
        </xdr:to>
        <xdr:pic>
          <xdr:nvPicPr>
            <xdr:cNvPr id="9" name="Picture 8">
              <a:extLst>
                <a:ext uri="{FF2B5EF4-FFF2-40B4-BE49-F238E27FC236}">
                  <a16:creationId xmlns:a16="http://schemas.microsoft.com/office/drawing/2014/main" id="{00000000-0008-0000-0700-000009000000}"/>
                </a:ext>
              </a:extLst>
            </xdr:cNvPr>
            <xdr:cNvPicPr>
              <a:picLocks noChangeAspect="1" noChangeArrowheads="1"/>
              <a:extLst>
                <a:ext uri="{84589F7E-364E-4C9E-8A38-B11213B215E9}">
                  <a14:cameraTool cellRange="'شعار الجهة'!$E$7:$H$9" spid="_x0000_s65984"/>
                </a:ext>
              </a:extLst>
            </xdr:cNvPicPr>
          </xdr:nvPicPr>
          <xdr:blipFill>
            <a:blip xmlns:r="http://schemas.openxmlformats.org/officeDocument/2006/relationships" r:embed="rId1"/>
            <a:srcRect/>
            <a:stretch>
              <a:fillRect/>
            </a:stretch>
          </xdr:blipFill>
          <xdr:spPr bwMode="auto">
            <a:xfrm>
              <a:off x="9516852076" y="95250"/>
              <a:ext cx="2208919" cy="1433974"/>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33617</xdr:colOff>
      <xdr:row>0</xdr:row>
      <xdr:rowOff>101873</xdr:rowOff>
    </xdr:from>
    <xdr:to>
      <xdr:col>0</xdr:col>
      <xdr:colOff>1154843</xdr:colOff>
      <xdr:row>1</xdr:row>
      <xdr:rowOff>110680</xdr:rowOff>
    </xdr:to>
    <xdr:sp macro="" textlink="">
      <xdr:nvSpPr>
        <xdr:cNvPr id="26" name="Rectangle: Rounded Corners 8">
          <a:hlinkClick xmlns:r="http://schemas.openxmlformats.org/officeDocument/2006/relationships" r:id="rId2"/>
          <a:extLst>
            <a:ext uri="{FF2B5EF4-FFF2-40B4-BE49-F238E27FC236}">
              <a16:creationId xmlns:a16="http://schemas.microsoft.com/office/drawing/2014/main" id="{00000000-0008-0000-0700-00001A000000}"/>
            </a:ext>
          </a:extLst>
        </xdr:cNvPr>
        <xdr:cNvSpPr/>
      </xdr:nvSpPr>
      <xdr:spPr>
        <a:xfrm flipH="1">
          <a:off x="9551434039" y="101873"/>
          <a:ext cx="1121226" cy="25533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الرئيسية - </a:t>
          </a:r>
          <a:r>
            <a:rPr lang="en-US" sz="800" baseline="0">
              <a:latin typeface="DIN Next LT Arabic Light" panose="020B0303020203050203" pitchFamily="34" charset="-78"/>
              <a:cs typeface="DIN Next LT Arabic Light" panose="020B0303020203050203" pitchFamily="34" charset="-78"/>
            </a:rPr>
            <a:t> Cover Page</a:t>
          </a:r>
          <a:endParaRPr lang="en-US" sz="800">
            <a:latin typeface="DIN Next LT Arabic Light" panose="020B0303020203050203" pitchFamily="34" charset="-78"/>
            <a:cs typeface="DIN Next LT Arabic Light" panose="020B0303020203050203" pitchFamily="34" charset="-78"/>
          </a:endParaRPr>
        </a:p>
      </xdr:txBody>
    </xdr:sp>
    <xdr:clientData/>
  </xdr:twoCellAnchor>
  <xdr:twoCellAnchor>
    <xdr:from>
      <xdr:col>2</xdr:col>
      <xdr:colOff>1362547</xdr:colOff>
      <xdr:row>0</xdr:row>
      <xdr:rowOff>94106</xdr:rowOff>
    </xdr:from>
    <xdr:to>
      <xdr:col>2</xdr:col>
      <xdr:colOff>2313181</xdr:colOff>
      <xdr:row>1</xdr:row>
      <xdr:rowOff>102913</xdr:rowOff>
    </xdr:to>
    <xdr:sp macro="" textlink="">
      <xdr:nvSpPr>
        <xdr:cNvPr id="27" name="Rectangle: Rounded Corners 8">
          <a:hlinkClick xmlns:r="http://schemas.openxmlformats.org/officeDocument/2006/relationships" r:id="rId3"/>
          <a:extLst>
            <a:ext uri="{FF2B5EF4-FFF2-40B4-BE49-F238E27FC236}">
              <a16:creationId xmlns:a16="http://schemas.microsoft.com/office/drawing/2014/main" id="{00000000-0008-0000-0700-00001B000000}"/>
            </a:ext>
          </a:extLst>
        </xdr:cNvPr>
        <xdr:cNvSpPr/>
      </xdr:nvSpPr>
      <xdr:spPr>
        <a:xfrm flipH="1">
          <a:off x="9988541869" y="94106"/>
          <a:ext cx="950634" cy="2437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التالي -  </a:t>
          </a:r>
          <a:r>
            <a:rPr lang="en-US" sz="800">
              <a:latin typeface="DIN Next LT Arabic Light" panose="020B0303020203050203" pitchFamily="34" charset="-78"/>
              <a:cs typeface="DIN Next LT Arabic Light" panose="020B0303020203050203" pitchFamily="34" charset="-78"/>
            </a:rPr>
            <a:t>Next</a:t>
          </a:r>
        </a:p>
      </xdr:txBody>
    </xdr:sp>
    <xdr:clientData/>
  </xdr:twoCellAnchor>
  <xdr:twoCellAnchor>
    <xdr:from>
      <xdr:col>2</xdr:col>
      <xdr:colOff>376822</xdr:colOff>
      <xdr:row>0</xdr:row>
      <xdr:rowOff>94106</xdr:rowOff>
    </xdr:from>
    <xdr:to>
      <xdr:col>2</xdr:col>
      <xdr:colOff>1327116</xdr:colOff>
      <xdr:row>1</xdr:row>
      <xdr:rowOff>102913</xdr:rowOff>
    </xdr:to>
    <xdr:sp macro="" textlink="">
      <xdr:nvSpPr>
        <xdr:cNvPr id="28" name="Rectangle: Rounded Corners 8">
          <a:hlinkClick xmlns:r="http://schemas.openxmlformats.org/officeDocument/2006/relationships" r:id="rId4"/>
          <a:extLst>
            <a:ext uri="{FF2B5EF4-FFF2-40B4-BE49-F238E27FC236}">
              <a16:creationId xmlns:a16="http://schemas.microsoft.com/office/drawing/2014/main" id="{00000000-0008-0000-0700-00001C000000}"/>
            </a:ext>
          </a:extLst>
        </xdr:cNvPr>
        <xdr:cNvSpPr/>
      </xdr:nvSpPr>
      <xdr:spPr>
        <a:xfrm flipH="1">
          <a:off x="9989527934" y="94106"/>
          <a:ext cx="950294" cy="243757"/>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السابق -  </a:t>
          </a:r>
          <a:r>
            <a:rPr lang="en-US" sz="800">
              <a:latin typeface="DIN Next LT Arabic Light" panose="020B0303020203050203" pitchFamily="34" charset="-78"/>
              <a:cs typeface="DIN Next LT Arabic Light" panose="020B0303020203050203" pitchFamily="34" charset="-78"/>
            </a:rPr>
            <a:t>Previous</a:t>
          </a:r>
        </a:p>
      </xdr:txBody>
    </xdr:sp>
    <xdr:clientData/>
  </xdr:twoCellAnchor>
  <xdr:twoCellAnchor>
    <xdr:from>
      <xdr:col>0</xdr:col>
      <xdr:colOff>1199945</xdr:colOff>
      <xdr:row>0</xdr:row>
      <xdr:rowOff>100853</xdr:rowOff>
    </xdr:from>
    <xdr:to>
      <xdr:col>2</xdr:col>
      <xdr:colOff>331069</xdr:colOff>
      <xdr:row>1</xdr:row>
      <xdr:rowOff>109660</xdr:rowOff>
    </xdr:to>
    <xdr:sp macro="" textlink="">
      <xdr:nvSpPr>
        <xdr:cNvPr id="29" name="Rectangle: Rounded Corners 8">
          <a:hlinkClick xmlns:r="http://schemas.openxmlformats.org/officeDocument/2006/relationships" r:id="rId5"/>
          <a:extLst>
            <a:ext uri="{FF2B5EF4-FFF2-40B4-BE49-F238E27FC236}">
              <a16:creationId xmlns:a16="http://schemas.microsoft.com/office/drawing/2014/main" id="{00000000-0008-0000-0700-00001D000000}"/>
            </a:ext>
          </a:extLst>
        </xdr:cNvPr>
        <xdr:cNvSpPr/>
      </xdr:nvSpPr>
      <xdr:spPr>
        <a:xfrm flipH="1">
          <a:off x="9549747695" y="100853"/>
          <a:ext cx="1641242" cy="255336"/>
        </a:xfrm>
        <a:prstGeom prst="roundRect">
          <a:avLst/>
        </a:prstGeom>
        <a:solidFill>
          <a:srgbClr val="757575"/>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rtl="1"/>
          <a:r>
            <a:rPr lang="ar-SA" sz="800">
              <a:latin typeface="DIN Next LT Arabic Light" panose="020B0303020203050203" pitchFamily="34" charset="-78"/>
              <a:cs typeface="DIN Next LT Arabic Light" panose="020B0303020203050203" pitchFamily="34" charset="-78"/>
            </a:rPr>
            <a:t>قائمة</a:t>
          </a:r>
          <a:r>
            <a:rPr lang="ar-SA" sz="800" baseline="0">
              <a:latin typeface="DIN Next LT Arabic Light" panose="020B0303020203050203" pitchFamily="34" charset="-78"/>
              <a:cs typeface="DIN Next LT Arabic Light" panose="020B0303020203050203" pitchFamily="34" charset="-78"/>
            </a:rPr>
            <a:t> المحتويات</a:t>
          </a:r>
          <a:r>
            <a:rPr lang="ar-SA" sz="800">
              <a:latin typeface="DIN Next LT Arabic Light" panose="020B0303020203050203" pitchFamily="34" charset="-78"/>
              <a:cs typeface="DIN Next LT Arabic Light" panose="020B0303020203050203" pitchFamily="34" charset="-78"/>
            </a:rPr>
            <a:t> -  </a:t>
          </a:r>
          <a:r>
            <a:rPr lang="en-US" sz="800">
              <a:latin typeface="DIN Next LT Arabic Light" panose="020B0303020203050203" pitchFamily="34" charset="-78"/>
              <a:cs typeface="DIN Next LT Arabic Light" panose="020B0303020203050203" pitchFamily="34" charset="-78"/>
            </a:rPr>
            <a:t>Table</a:t>
          </a:r>
          <a:r>
            <a:rPr lang="en-US" sz="800" baseline="0">
              <a:latin typeface="DIN Next LT Arabic Light" panose="020B0303020203050203" pitchFamily="34" charset="-78"/>
              <a:cs typeface="DIN Next LT Arabic Light" panose="020B0303020203050203" pitchFamily="34" charset="-78"/>
            </a:rPr>
            <a:t> of Content</a:t>
          </a:r>
          <a:endParaRPr lang="en-US" sz="800">
            <a:latin typeface="DIN Next LT Arabic Light" panose="020B0303020203050203" pitchFamily="34" charset="-78"/>
            <a:cs typeface="DIN Next LT Arabic Light" panose="020B0303020203050203" pitchFamily="34"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342455</xdr:colOff>
      <xdr:row>3</xdr:row>
      <xdr:rowOff>226219</xdr:rowOff>
    </xdr:from>
    <xdr:to>
      <xdr:col>17</xdr:col>
      <xdr:colOff>44823</xdr:colOff>
      <xdr:row>4</xdr:row>
      <xdr:rowOff>309562</xdr:rowOff>
    </xdr:to>
    <xdr:sp macro="" textlink="">
      <xdr:nvSpPr>
        <xdr:cNvPr id="3" name="Rounded Rectangle 2">
          <a:extLst>
            <a:ext uri="{FF2B5EF4-FFF2-40B4-BE49-F238E27FC236}">
              <a16:creationId xmlns:a16="http://schemas.microsoft.com/office/drawing/2014/main" id="{00000000-0008-0000-0800-000003000000}"/>
            </a:ext>
          </a:extLst>
        </xdr:cNvPr>
        <xdr:cNvSpPr/>
      </xdr:nvSpPr>
      <xdr:spPr>
        <a:xfrm>
          <a:off x="9903848471" y="1727807"/>
          <a:ext cx="28288574" cy="520373"/>
        </a:xfrm>
        <a:prstGeom prst="roundRect">
          <a:avLst/>
        </a:prstGeom>
        <a:gradFill>
          <a:gsLst>
            <a:gs pos="99000">
              <a:srgbClr val="198981"/>
            </a:gs>
            <a:gs pos="11000">
              <a:srgbClr val="2B3A82"/>
            </a:gs>
            <a:gs pos="37000">
              <a:srgbClr val="384CA0"/>
            </a:gs>
            <a:gs pos="46000">
              <a:srgbClr val="384CA0"/>
            </a:gs>
            <a:gs pos="100000">
              <a:srgbClr val="37A0A3">
                <a:alpha val="86000"/>
              </a:srgbClr>
            </a:gs>
            <a:gs pos="1000">
              <a:srgbClr val="2B3A8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rtl="1"/>
          <a:r>
            <a:rPr lang="ar-SA" sz="1600">
              <a:latin typeface="DIN Next LT W23 Medium" charset="0"/>
              <a:ea typeface="DIN Next LT W23 Medium" charset="0"/>
              <a:cs typeface="DIN Next LT W23 Medium" charset="0"/>
            </a:rPr>
            <a:t>حالة</a:t>
          </a:r>
          <a:r>
            <a:rPr lang="ar-SA" sz="1600" baseline="0">
              <a:latin typeface="DIN Next LT W23 Medium" charset="0"/>
              <a:ea typeface="DIN Next LT W23 Medium" charset="0"/>
              <a:cs typeface="DIN Next LT W23 Medium" charset="0"/>
            </a:rPr>
            <a:t> الالتزام بالضوابط للمرفق رقم ١</a:t>
          </a:r>
          <a:endParaRPr lang="en-US" sz="1600" baseline="0">
            <a:latin typeface="DIN Next LT W23 Medium" charset="0"/>
            <a:ea typeface="DIN Next LT W23 Medium" charset="0"/>
            <a:cs typeface="DIN Next LT W23 Medium" charset="0"/>
          </a:endParaRPr>
        </a:p>
        <a:p>
          <a:pPr algn="ctr" rtl="1"/>
          <a:r>
            <a:rPr lang="en-US" sz="1600" baseline="0">
              <a:latin typeface="DIN Next LT W23 Medium" charset="0"/>
              <a:ea typeface="DIN Next LT W23 Medium" charset="0"/>
              <a:cs typeface="DIN Next LT W23 Medium" charset="0"/>
            </a:rPr>
            <a:t>  Compliance with Controls Status for Facility Number 1  </a:t>
          </a:r>
        </a:p>
      </xdr:txBody>
    </xdr:sp>
    <xdr:clientData/>
  </xdr:twoCellAnchor>
  <xdr:twoCellAnchor>
    <xdr:from>
      <xdr:col>0</xdr:col>
      <xdr:colOff>9525</xdr:colOff>
      <xdr:row>0</xdr:row>
      <xdr:rowOff>69850</xdr:rowOff>
    </xdr:from>
    <xdr:to>
      <xdr:col>1</xdr:col>
      <xdr:colOff>1264920</xdr:colOff>
      <xdr:row>1</xdr:row>
      <xdr:rowOff>30988</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10409934730" y="69850"/>
          <a:ext cx="1668145"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الرئيسية - </a:t>
          </a:r>
          <a:r>
            <a:rPr lang="en-US" sz="1100">
              <a:latin typeface="DIN Next LT Arabic Light" panose="020B0303020203050203" pitchFamily="34" charset="-78"/>
              <a:cs typeface="DIN Next LT Arabic Light" panose="020B0303020203050203" pitchFamily="34" charset="-78"/>
            </a:rPr>
            <a:t>Cover Page</a:t>
          </a:r>
        </a:p>
      </xdr:txBody>
    </xdr:sp>
    <xdr:clientData/>
  </xdr:twoCellAnchor>
  <xdr:twoCellAnchor>
    <xdr:from>
      <xdr:col>3</xdr:col>
      <xdr:colOff>105546</xdr:colOff>
      <xdr:row>0</xdr:row>
      <xdr:rowOff>69850</xdr:rowOff>
    </xdr:from>
    <xdr:to>
      <xdr:col>4</xdr:col>
      <xdr:colOff>68589</xdr:colOff>
      <xdr:row>1</xdr:row>
      <xdr:rowOff>30988</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0406159011" y="69850"/>
          <a:ext cx="1410843"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السابق -</a:t>
          </a:r>
          <a:r>
            <a:rPr lang="en-US" sz="1100">
              <a:latin typeface="DIN Next LT Arabic Light" panose="020B0303020203050203" pitchFamily="34" charset="-78"/>
              <a:cs typeface="DIN Next LT Arabic Light" panose="020B0303020203050203" pitchFamily="34" charset="-78"/>
            </a:rPr>
            <a:t>Previous</a:t>
          </a:r>
          <a:r>
            <a:rPr lang="en-US" sz="1100" baseline="0">
              <a:latin typeface="DIN Next LT Arabic Light" panose="020B0303020203050203" pitchFamily="34" charset="-78"/>
              <a:cs typeface="DIN Next LT Arabic Light" panose="020B0303020203050203" pitchFamily="34" charset="-78"/>
            </a:rPr>
            <a:t> </a:t>
          </a:r>
          <a:endParaRPr lang="en-US" sz="1100">
            <a:latin typeface="DIN Next LT Arabic Light" panose="020B0303020203050203" pitchFamily="34" charset="-78"/>
            <a:cs typeface="DIN Next LT Arabic Light" panose="020B0303020203050203" pitchFamily="34" charset="-78"/>
          </a:endParaRPr>
        </a:p>
      </xdr:txBody>
    </xdr:sp>
    <xdr:clientData/>
  </xdr:twoCellAnchor>
  <xdr:twoCellAnchor>
    <xdr:from>
      <xdr:col>4</xdr:col>
      <xdr:colOff>83344</xdr:colOff>
      <xdr:row>0</xdr:row>
      <xdr:rowOff>73025</xdr:rowOff>
    </xdr:from>
    <xdr:to>
      <xdr:col>5</xdr:col>
      <xdr:colOff>47625</xdr:colOff>
      <xdr:row>1</xdr:row>
      <xdr:rowOff>35718</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800-000006000000}"/>
            </a:ext>
          </a:extLst>
        </xdr:cNvPr>
        <xdr:cNvSpPr/>
      </xdr:nvSpPr>
      <xdr:spPr>
        <a:xfrm>
          <a:off x="10404732175" y="73025"/>
          <a:ext cx="1412081" cy="248443"/>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200" b="0">
              <a:latin typeface="DIN Next LT Arabic Light" panose="020B0303020203050203" pitchFamily="34" charset="-78"/>
              <a:cs typeface="DIN Next LT Arabic Light" panose="020B0303020203050203" pitchFamily="34" charset="-78"/>
            </a:rPr>
            <a:t>التالي</a:t>
          </a:r>
          <a:r>
            <a:rPr lang="ar-SA" sz="1200" b="0" baseline="0">
              <a:latin typeface="DIN Next LT Arabic Light" panose="020B0303020203050203" pitchFamily="34" charset="-78"/>
              <a:cs typeface="DIN Next LT Arabic Light" panose="020B0303020203050203" pitchFamily="34" charset="-78"/>
            </a:rPr>
            <a:t> - </a:t>
          </a:r>
          <a:r>
            <a:rPr lang="en-US" sz="1200" b="0">
              <a:latin typeface="DIN Next LT Arabic Light" panose="020B0303020203050203" pitchFamily="34" charset="-78"/>
              <a:cs typeface="DIN Next LT Arabic Light" panose="020B0303020203050203" pitchFamily="34" charset="-78"/>
            </a:rPr>
            <a:t>Next</a:t>
          </a:r>
          <a:endParaRPr lang="en-US" sz="1600" b="0">
            <a:latin typeface="DIN Next LT Arabic Light" panose="020B0303020203050203" pitchFamily="34" charset="-78"/>
            <a:cs typeface="DIN Next LT Arabic Light" panose="020B0303020203050203" pitchFamily="34" charset="-78"/>
          </a:endParaRPr>
        </a:p>
      </xdr:txBody>
    </xdr:sp>
    <xdr:clientData/>
  </xdr:twoCellAnchor>
  <xdr:twoCellAnchor>
    <xdr:from>
      <xdr:col>1</xdr:col>
      <xdr:colOff>1295400</xdr:colOff>
      <xdr:row>0</xdr:row>
      <xdr:rowOff>69850</xdr:rowOff>
    </xdr:from>
    <xdr:to>
      <xdr:col>3</xdr:col>
      <xdr:colOff>79257</xdr:colOff>
      <xdr:row>1</xdr:row>
      <xdr:rowOff>30988</xdr:rowOff>
    </xdr:to>
    <xdr:sp macro="" textlink="">
      <xdr:nvSpPr>
        <xdr:cNvPr id="7" name="Rounded Rectangle 6">
          <a:hlinkClick xmlns:r="http://schemas.openxmlformats.org/officeDocument/2006/relationships" r:id="rId4"/>
          <a:extLst>
            <a:ext uri="{FF2B5EF4-FFF2-40B4-BE49-F238E27FC236}">
              <a16:creationId xmlns:a16="http://schemas.microsoft.com/office/drawing/2014/main" id="{00000000-0008-0000-0800-000007000000}"/>
            </a:ext>
          </a:extLst>
        </xdr:cNvPr>
        <xdr:cNvSpPr/>
      </xdr:nvSpPr>
      <xdr:spPr>
        <a:xfrm>
          <a:off x="10407596143" y="69850"/>
          <a:ext cx="2308107" cy="246888"/>
        </a:xfrm>
        <a:prstGeom prst="roundRect">
          <a:avLst/>
        </a:prstGeom>
        <a:solidFill>
          <a:srgbClr val="75757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SA" sz="1100">
              <a:latin typeface="DIN Next LT Arabic Light" panose="020B0303020203050203" pitchFamily="34" charset="-78"/>
              <a:cs typeface="DIN Next LT Arabic Light" panose="020B0303020203050203" pitchFamily="34" charset="-78"/>
            </a:rPr>
            <a:t>قائمة</a:t>
          </a:r>
          <a:r>
            <a:rPr lang="ar-SA" sz="1100" baseline="0">
              <a:latin typeface="DIN Next LT Arabic Light" panose="020B0303020203050203" pitchFamily="34" charset="-78"/>
              <a:cs typeface="DIN Next LT Arabic Light" panose="020B0303020203050203" pitchFamily="34" charset="-78"/>
            </a:rPr>
            <a:t> المحتويات -</a:t>
          </a:r>
          <a:r>
            <a:rPr lang="en-US" sz="1100" baseline="0">
              <a:latin typeface="DIN Next LT Arabic Light" panose="020B0303020203050203" pitchFamily="34" charset="-78"/>
              <a:cs typeface="DIN Next LT Arabic Light" panose="020B0303020203050203" pitchFamily="34" charset="-78"/>
            </a:rPr>
            <a:t> Table of Content</a:t>
          </a:r>
        </a:p>
      </xdr:txBody>
    </xdr:sp>
    <xdr:clientData/>
  </xdr:twoCellAnchor>
  <mc:AlternateContent xmlns:mc="http://schemas.openxmlformats.org/markup-compatibility/2006">
    <mc:Choice xmlns:a14="http://schemas.microsoft.com/office/drawing/2010/main" Requires="a14">
      <xdr:twoCellAnchor editAs="oneCell">
        <xdr:from>
          <xdr:col>15</xdr:col>
          <xdr:colOff>1243853</xdr:colOff>
          <xdr:row>0</xdr:row>
          <xdr:rowOff>179294</xdr:rowOff>
        </xdr:from>
        <xdr:to>
          <xdr:col>17</xdr:col>
          <xdr:colOff>47865</xdr:colOff>
          <xdr:row>4</xdr:row>
          <xdr:rowOff>302180</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a:extLst>
                <a:ext uri="{84589F7E-364E-4C9E-8A38-B11213B215E9}">
                  <a14:cameraTool cellRange="'شعار الجهة'!$E$7:$H$9" spid="_x0000_s70045"/>
                </a:ext>
              </a:extLst>
            </xdr:cNvPicPr>
          </xdr:nvPicPr>
          <xdr:blipFill>
            <a:blip xmlns:r="http://schemas.openxmlformats.org/officeDocument/2006/relationships" r:embed="rId5"/>
            <a:srcRect/>
            <a:stretch>
              <a:fillRect/>
            </a:stretch>
          </xdr:blipFill>
          <xdr:spPr bwMode="auto">
            <a:xfrm>
              <a:off x="9903845429" y="179294"/>
              <a:ext cx="2199394" cy="1433974"/>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ldybayyan/Desktop/OTCC/Toolkit/CCC_CSP_Assessment_and_Compliance_Tool_V1.0_S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رئيسية"/>
      <sheetName val="قائمة المحتويات"/>
      <sheetName val="سجل الأداة"/>
      <sheetName val="إجراءات التقييم وقياس الالتزام"/>
      <sheetName val="تعليمات"/>
      <sheetName val="شعار الجهة"/>
      <sheetName val="معلومات أساسية عن الجهة"/>
      <sheetName val="معلومات أساسية عن الخدمة"/>
      <sheetName val="DataClassification"/>
      <sheetName val="حالة الالتزام بالضوابط -مستوى ١"/>
      <sheetName val="نتائج التقييم والالتزام-مستوى ١"/>
      <sheetName val="Implementation Mandatoriness"/>
      <sheetName val="حالة الالتزام بالضوابط -مستوى ٢"/>
      <sheetName val="نتائج التقييم والالتزام-مستوى ٢"/>
      <sheetName val="حالة الالتزام بالضوابط -مستوى ٣"/>
      <sheetName val="نتائج التقييم والالتزام-مستوى ٣"/>
      <sheetName val="حالة الالتزام بالضوابط -مستوى ٤"/>
      <sheetName val="نتائج التقييم والالتزام-مستوى ٤"/>
      <sheetName val="نتائج التقييم والالتزام العامة"/>
      <sheetName val="ملخص نتائج التقييم والالتزام"/>
      <sheetName val="Footer"/>
      <sheetName val="tbl_choices"/>
      <sheetName val="تقييم OTCC.2 (2)"/>
      <sheetName val="تقييم OTCC.2"/>
      <sheetName val="تقييم OTCC.1"/>
    </sheetNames>
    <sheetDataSet>
      <sheetData sheetId="0">
        <row r="11">
          <cell r="E11" t="str">
            <v>عام - Public</v>
          </cell>
        </row>
      </sheetData>
      <sheetData sheetId="1"/>
      <sheetData sheetId="2"/>
      <sheetData sheetId="3"/>
      <sheetData sheetId="4"/>
      <sheetData sheetId="5"/>
      <sheetData sheetId="6"/>
      <sheetData sheetId="7">
        <row r="6">
          <cell r="C6" t="str">
            <v>المستوى ١</v>
          </cell>
        </row>
      </sheetData>
      <sheetData sheetId="8"/>
      <sheetData sheetId="9"/>
      <sheetData sheetId="10"/>
      <sheetData sheetId="11">
        <row r="7">
          <cell r="C7" t="str">
            <v>يجب تطبيقه كليًا - Must be fully implemented</v>
          </cell>
        </row>
      </sheetData>
      <sheetData sheetId="12"/>
      <sheetData sheetId="13"/>
      <sheetData sheetId="14"/>
      <sheetData sheetId="15"/>
      <sheetData sheetId="16"/>
      <sheetData sheetId="17"/>
      <sheetData sheetId="18"/>
      <sheetData sheetId="19"/>
      <sheetData sheetId="20"/>
      <sheetData sheetId="21">
        <row r="7">
          <cell r="C7" t="str">
            <v>مطبق كليًا  - Implemented</v>
          </cell>
        </row>
        <row r="8">
          <cell r="C8" t="str">
            <v>مطبق جزئيًا  - Partially Implemented</v>
          </cell>
        </row>
        <row r="9">
          <cell r="C9" t="str">
            <v>غير مطبق  - Not Implemented</v>
          </cell>
        </row>
        <row r="10">
          <cell r="C10" t="str">
            <v>لاينطبق - Not Applicable</v>
          </cell>
        </row>
      </sheetData>
      <sheetData sheetId="22" refreshError="1"/>
      <sheetData sheetId="23"/>
      <sheetData sheetId="2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SESSMENT" displayName="ASSESSMENT" ref="B1:C5" totalsRowShown="0">
  <autoFilter ref="B1:C5" xr:uid="{00000000-0009-0000-0100-000001000000}"/>
  <tableColumns count="2">
    <tableColumn id="1" xr3:uid="{00000000-0010-0000-0000-000001000000}" name="EVALUATION"/>
    <tableColumn id="2" xr3:uid="{00000000-0010-0000-0000-000002000000}" name="NUMERIC"/>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ecurity_Level" displayName="Security_Level" ref="E1:E4" totalsRowShown="0">
  <autoFilter ref="E1:E4" xr:uid="{00000000-0009-0000-0100-000002000000}"/>
  <tableColumns count="1">
    <tableColumn id="1" xr3:uid="{00000000-0010-0000-0100-000001000000}" name="SL"/>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autoPageBreaks="0"/>
  </sheetPr>
  <dimension ref="A1:K18"/>
  <sheetViews>
    <sheetView rightToLeft="1" zoomScaleNormal="100" workbookViewId="0">
      <selection activeCell="K7" sqref="K7:K43"/>
    </sheetView>
  </sheetViews>
  <sheetFormatPr defaultColWidth="9" defaultRowHeight="18.5" x14ac:dyDescent="0.55000000000000004"/>
  <cols>
    <col min="1" max="1" width="4.54296875" style="48" customWidth="1"/>
    <col min="2" max="2" width="29.1796875" style="48" customWidth="1"/>
    <col min="3" max="3" width="10.81640625" style="48" bestFit="1" customWidth="1"/>
    <col min="4" max="4" width="15.54296875" style="48" customWidth="1"/>
    <col min="5" max="5" width="10.54296875" style="48" customWidth="1"/>
    <col min="6" max="6" width="11.453125" style="48" bestFit="1" customWidth="1"/>
    <col min="7" max="7" width="15.54296875" style="48" customWidth="1"/>
    <col min="8" max="11" width="10.54296875" style="48" customWidth="1"/>
    <col min="12" max="16384" width="9" style="48"/>
  </cols>
  <sheetData>
    <row r="1" spans="1:11" x14ac:dyDescent="0.55000000000000004">
      <c r="A1" s="72"/>
      <c r="B1" s="45"/>
      <c r="C1" s="45"/>
      <c r="D1" s="45"/>
      <c r="E1" s="45"/>
      <c r="F1" s="45"/>
      <c r="G1" s="45"/>
      <c r="H1" s="45"/>
      <c r="I1" s="45"/>
      <c r="J1" s="45"/>
      <c r="K1" s="99"/>
    </row>
    <row r="2" spans="1:11" ht="145.4" customHeight="1" x14ac:dyDescent="0.55000000000000004">
      <c r="A2" s="73"/>
      <c r="B2" s="44"/>
      <c r="C2" s="44"/>
      <c r="D2" s="44"/>
      <c r="E2" s="44"/>
      <c r="F2" s="44"/>
      <c r="G2" s="229"/>
      <c r="H2" s="229"/>
      <c r="I2" s="229"/>
      <c r="J2" s="44"/>
      <c r="K2" s="80"/>
    </row>
    <row r="3" spans="1:11" ht="13.5" customHeight="1" x14ac:dyDescent="0.55000000000000004">
      <c r="A3" s="73"/>
      <c r="B3" s="44"/>
      <c r="C3" s="44"/>
      <c r="D3" s="44"/>
      <c r="E3" s="44"/>
      <c r="F3" s="44"/>
      <c r="G3" s="44"/>
      <c r="H3" s="44"/>
      <c r="I3" s="44"/>
      <c r="J3" s="44"/>
      <c r="K3" s="80"/>
    </row>
    <row r="4" spans="1:11" ht="35.15" customHeight="1" x14ac:dyDescent="0.55000000000000004">
      <c r="A4" s="73"/>
      <c r="B4" s="44"/>
      <c r="C4" s="230" t="s">
        <v>106</v>
      </c>
      <c r="D4" s="230"/>
      <c r="E4" s="230"/>
      <c r="F4" s="230"/>
      <c r="G4" s="230"/>
      <c r="H4" s="44"/>
      <c r="I4" s="44"/>
      <c r="J4" s="44"/>
      <c r="K4" s="80"/>
    </row>
    <row r="5" spans="1:11" ht="23.25" customHeight="1" x14ac:dyDescent="0.55000000000000004">
      <c r="A5" s="73"/>
      <c r="B5" s="44"/>
      <c r="C5" s="230"/>
      <c r="D5" s="230"/>
      <c r="E5" s="230"/>
      <c r="F5" s="230"/>
      <c r="G5" s="230"/>
      <c r="H5" s="44"/>
      <c r="I5" s="44"/>
      <c r="J5" s="44"/>
      <c r="K5" s="80"/>
    </row>
    <row r="6" spans="1:11" s="104" customFormat="1" ht="34" x14ac:dyDescent="1">
      <c r="A6" s="100"/>
      <c r="B6" s="101"/>
      <c r="C6" s="101"/>
      <c r="D6" s="44"/>
      <c r="E6" s="102" t="s">
        <v>185</v>
      </c>
      <c r="F6" s="101"/>
      <c r="G6" s="101"/>
      <c r="H6" s="101"/>
      <c r="I6" s="101"/>
      <c r="J6" s="101"/>
      <c r="K6" s="103"/>
    </row>
    <row r="7" spans="1:11" x14ac:dyDescent="0.55000000000000004">
      <c r="A7" s="73"/>
      <c r="B7" s="44"/>
      <c r="C7" s="44"/>
      <c r="D7" s="44"/>
      <c r="E7" s="44"/>
      <c r="F7" s="44"/>
      <c r="G7" s="44"/>
      <c r="H7" s="44"/>
      <c r="I7" s="44"/>
      <c r="J7" s="44"/>
      <c r="K7" s="80"/>
    </row>
    <row r="8" spans="1:11" x14ac:dyDescent="0.55000000000000004">
      <c r="A8" s="73"/>
      <c r="B8" s="44"/>
      <c r="C8" s="44"/>
      <c r="D8" s="44"/>
      <c r="E8" s="44"/>
      <c r="F8" s="44"/>
      <c r="G8" s="44"/>
      <c r="H8" s="44"/>
      <c r="I8" s="44"/>
      <c r="J8" s="44"/>
      <c r="K8" s="80"/>
    </row>
    <row r="9" spans="1:11" x14ac:dyDescent="0.55000000000000004">
      <c r="A9" s="73"/>
      <c r="B9" s="44"/>
      <c r="C9" s="110" t="s">
        <v>424</v>
      </c>
      <c r="D9" s="120">
        <v>1</v>
      </c>
      <c r="E9" s="110"/>
      <c r="F9" s="47" t="s">
        <v>423</v>
      </c>
      <c r="G9" s="134">
        <v>2022</v>
      </c>
      <c r="H9" s="44"/>
      <c r="I9" s="44"/>
      <c r="J9" s="44"/>
      <c r="K9" s="80"/>
    </row>
    <row r="10" spans="1:11" x14ac:dyDescent="0.55000000000000004">
      <c r="A10" s="73"/>
      <c r="B10" s="44"/>
      <c r="C10" s="121"/>
      <c r="D10" s="122"/>
      <c r="E10" s="110"/>
      <c r="F10" s="121"/>
      <c r="G10" s="2"/>
      <c r="H10" s="44"/>
      <c r="I10" s="44"/>
      <c r="J10" s="44"/>
      <c r="K10" s="80"/>
    </row>
    <row r="11" spans="1:11" x14ac:dyDescent="0.55000000000000004">
      <c r="A11" s="73"/>
      <c r="B11" s="44"/>
      <c r="C11" s="47" t="s">
        <v>421</v>
      </c>
      <c r="D11" s="214" t="s">
        <v>419</v>
      </c>
      <c r="E11" s="110"/>
      <c r="F11" s="47" t="s">
        <v>422</v>
      </c>
      <c r="G11" s="214" t="s">
        <v>420</v>
      </c>
      <c r="H11" s="44"/>
      <c r="I11" s="44"/>
      <c r="J11" s="44"/>
      <c r="K11" s="80"/>
    </row>
    <row r="12" spans="1:11" x14ac:dyDescent="0.55000000000000004">
      <c r="A12" s="73"/>
      <c r="B12" s="44"/>
      <c r="C12" s="44"/>
      <c r="D12" s="44"/>
      <c r="E12" s="44"/>
      <c r="F12" s="44"/>
      <c r="G12" s="44"/>
      <c r="H12" s="44"/>
      <c r="I12" s="44"/>
      <c r="J12" s="44"/>
      <c r="K12" s="80"/>
    </row>
    <row r="13" spans="1:11" x14ac:dyDescent="0.55000000000000004">
      <c r="A13" s="73"/>
      <c r="B13" s="44"/>
      <c r="C13" s="44"/>
      <c r="D13" s="44"/>
      <c r="E13" s="44"/>
      <c r="F13" s="44"/>
      <c r="G13" s="44"/>
      <c r="H13" s="44"/>
      <c r="I13" s="44"/>
      <c r="J13" s="44"/>
      <c r="K13" s="80"/>
    </row>
    <row r="14" spans="1:11" x14ac:dyDescent="0.55000000000000004">
      <c r="A14" s="73"/>
      <c r="B14" s="44"/>
      <c r="C14" s="44"/>
      <c r="D14" s="44"/>
      <c r="E14" s="44"/>
      <c r="F14" s="44"/>
      <c r="G14" s="44"/>
      <c r="H14" s="44"/>
      <c r="I14" s="44"/>
      <c r="J14" s="44"/>
      <c r="K14" s="80"/>
    </row>
    <row r="15" spans="1:11" ht="20.149999999999999" customHeight="1" x14ac:dyDescent="0.55000000000000004">
      <c r="A15" s="73"/>
      <c r="B15" s="44"/>
      <c r="C15" s="44"/>
      <c r="D15" s="44"/>
      <c r="E15" s="44"/>
      <c r="F15" s="44"/>
      <c r="G15" s="44"/>
      <c r="H15" s="44"/>
      <c r="I15" s="44"/>
      <c r="J15" s="44"/>
      <c r="K15" s="80"/>
    </row>
    <row r="16" spans="1:11" x14ac:dyDescent="0.55000000000000004">
      <c r="A16" s="73"/>
      <c r="B16" s="44"/>
      <c r="C16" s="44"/>
      <c r="D16" s="44"/>
      <c r="E16" s="44"/>
      <c r="F16" s="44"/>
      <c r="G16" s="44"/>
      <c r="H16" s="44"/>
      <c r="I16" s="44"/>
      <c r="J16" s="44"/>
      <c r="K16" s="80"/>
    </row>
    <row r="17" spans="1:11" x14ac:dyDescent="0.55000000000000004">
      <c r="A17" s="73"/>
      <c r="B17" s="44"/>
      <c r="C17" s="44"/>
      <c r="D17" s="44"/>
      <c r="E17" s="44"/>
      <c r="F17" s="44"/>
      <c r="G17" s="44"/>
      <c r="H17" s="44"/>
      <c r="I17" s="44"/>
      <c r="J17" s="44"/>
      <c r="K17" s="80"/>
    </row>
    <row r="18" spans="1:11" ht="19" thickBot="1" x14ac:dyDescent="0.6">
      <c r="A18" s="97"/>
      <c r="B18" s="86"/>
      <c r="C18" s="86"/>
      <c r="D18" s="86"/>
      <c r="E18" s="86"/>
      <c r="F18" s="86"/>
      <c r="G18" s="86"/>
      <c r="H18" s="86"/>
      <c r="I18" s="86"/>
      <c r="J18" s="86"/>
      <c r="K18" s="98"/>
    </row>
  </sheetData>
  <sheetProtection algorithmName="SHA-512" hashValue="qSKttKci5dmemC1t6eWk5MR6D67jOvKHDkvdJTWtGu7hhFcbkmJMawWcK4i3cJ11cI6OZocA+7S6rEf60CP02A==" saltValue="eh4Q3a9Qlhtn80yECwwUhQ==" spinCount="100000" sheet="1" objects="1" scenarios="1"/>
  <mergeCells count="2">
    <mergeCell ref="G2:I2"/>
    <mergeCell ref="C4:G5"/>
  </mergeCells>
  <pageMargins left="0.7" right="0.7" top="0.75" bottom="0.75" header="0.3" footer="0.3"/>
  <pageSetup orientation="portrait" horizontalDpi="4294967295" verticalDpi="4294967295"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pageSetUpPr autoPageBreaks="0"/>
  </sheetPr>
  <dimension ref="A1:UG322"/>
  <sheetViews>
    <sheetView rightToLeft="1" topLeftCell="A67" zoomScaleNormal="100" workbookViewId="0">
      <selection activeCell="K7" sqref="K7:K43"/>
    </sheetView>
  </sheetViews>
  <sheetFormatPr defaultColWidth="10.54296875" defaultRowHeight="18.5" x14ac:dyDescent="0.55000000000000004"/>
  <cols>
    <col min="1" max="1" width="7.1796875" style="48" customWidth="1"/>
    <col min="2" max="2" width="34" style="46" customWidth="1"/>
    <col min="3" max="3" width="25.1796875" style="46" customWidth="1"/>
    <col min="4" max="4" width="11.81640625" style="46" customWidth="1"/>
    <col min="5" max="5" width="72.81640625" style="46" customWidth="1"/>
    <col min="6" max="6" width="5.81640625" style="48" customWidth="1"/>
    <col min="7" max="14" width="24.81640625" style="48" customWidth="1"/>
    <col min="15" max="16384" width="10.54296875" style="46"/>
  </cols>
  <sheetData>
    <row r="1" spans="1:553" ht="20.149999999999999" customHeight="1" x14ac:dyDescent="0.55000000000000004">
      <c r="A1" s="72"/>
      <c r="B1" s="45"/>
      <c r="C1" s="45"/>
      <c r="D1" s="45"/>
      <c r="E1" s="140"/>
      <c r="F1" s="99"/>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row>
    <row r="2" spans="1:553" ht="133.5" customHeight="1" x14ac:dyDescent="0.55000000000000004">
      <c r="A2" s="73"/>
      <c r="B2" s="44"/>
      <c r="C2" s="44"/>
      <c r="D2" s="44"/>
      <c r="E2" s="50"/>
      <c r="F2" s="80"/>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row>
    <row r="3" spans="1:553" ht="64.5" customHeight="1" x14ac:dyDescent="0.55000000000000004">
      <c r="A3" s="73"/>
      <c r="B3" s="44"/>
      <c r="C3" s="44"/>
      <c r="D3" s="44"/>
      <c r="E3" s="50"/>
      <c r="F3" s="8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row>
    <row r="4" spans="1:553" x14ac:dyDescent="0.55000000000000004">
      <c r="A4" s="73"/>
      <c r="B4" s="44"/>
      <c r="C4" s="44"/>
      <c r="D4" s="44"/>
      <c r="E4" s="50"/>
      <c r="F4" s="8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row>
    <row r="5" spans="1:553" ht="33.65" customHeight="1" x14ac:dyDescent="0.55000000000000004">
      <c r="A5" s="135"/>
      <c r="B5" s="366" t="s">
        <v>145</v>
      </c>
      <c r="C5" s="367"/>
      <c r="D5" s="367"/>
      <c r="E5" s="368"/>
      <c r="F5" s="1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row>
    <row r="6" spans="1:553" x14ac:dyDescent="0.55000000000000004">
      <c r="A6" s="137"/>
      <c r="B6" s="44"/>
      <c r="C6" s="44"/>
      <c r="D6" s="44"/>
      <c r="E6" s="50"/>
      <c r="F6" s="13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row>
    <row r="7" spans="1:553" s="44" customFormat="1" ht="25" customHeight="1" x14ac:dyDescent="0.55000000000000004">
      <c r="A7" s="137"/>
      <c r="B7" s="372" t="s">
        <v>132</v>
      </c>
      <c r="C7" s="360"/>
      <c r="E7" s="116"/>
      <c r="F7" s="13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row>
    <row r="8" spans="1:553" s="44" customFormat="1" x14ac:dyDescent="0.55000000000000004">
      <c r="A8" s="137"/>
      <c r="B8" s="108" t="str">
        <f>'Data Validation Lists'!$B2</f>
        <v>مطبق كليًا  - Implemented</v>
      </c>
      <c r="C8" s="228">
        <f>SUM(C27,C45,C63,C80)</f>
        <v>47</v>
      </c>
      <c r="E8" s="117"/>
      <c r="F8" s="13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row>
    <row r="9" spans="1:553" s="44" customFormat="1" x14ac:dyDescent="0.55000000000000004">
      <c r="A9" s="137"/>
      <c r="B9" s="108" t="str">
        <f>'Data Validation Lists'!$B3</f>
        <v>مطبق جزئيًا  - Partially Implemented</v>
      </c>
      <c r="C9" s="228">
        <f>SUM(C28,C46,C64,C81)</f>
        <v>0</v>
      </c>
      <c r="E9" s="51"/>
      <c r="F9" s="13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row>
    <row r="10" spans="1:553" s="44" customFormat="1" x14ac:dyDescent="0.55000000000000004">
      <c r="A10" s="137"/>
      <c r="B10" s="108" t="str">
        <f>'Data Validation Lists'!$B4</f>
        <v>غير مطبق  - Not Implemented</v>
      </c>
      <c r="C10" s="228">
        <f>SUM(C29,C47,C65,C82)</f>
        <v>0</v>
      </c>
      <c r="E10" s="52"/>
      <c r="F10" s="13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row>
    <row r="11" spans="1:553" s="44" customFormat="1" x14ac:dyDescent="0.55000000000000004">
      <c r="A11" s="137"/>
      <c r="B11" s="108" t="str">
        <f>'Data Validation Lists'!$B5</f>
        <v>لاينطبق على الجهة  - Not Applicable</v>
      </c>
      <c r="C11" s="228">
        <f>SUM(C30,C48,C66,C83)</f>
        <v>0</v>
      </c>
      <c r="E11" s="53"/>
      <c r="F11" s="13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row>
    <row r="12" spans="1:553" s="44" customFormat="1" x14ac:dyDescent="0.55000000000000004">
      <c r="A12" s="137"/>
      <c r="B12" s="112"/>
      <c r="C12" s="112"/>
      <c r="E12" s="53"/>
      <c r="F12" s="13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row>
    <row r="13" spans="1:553" s="44" customFormat="1" x14ac:dyDescent="0.55000000000000004">
      <c r="A13" s="137"/>
      <c r="B13" s="112"/>
      <c r="C13" s="112"/>
      <c r="E13" s="53"/>
      <c r="F13" s="13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row>
    <row r="14" spans="1:553" s="44" customFormat="1" x14ac:dyDescent="0.55000000000000004">
      <c r="A14" s="137"/>
      <c r="B14" s="112"/>
      <c r="C14" s="112"/>
      <c r="E14" s="53"/>
      <c r="F14" s="13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row>
    <row r="15" spans="1:553" s="44" customFormat="1" x14ac:dyDescent="0.55000000000000004">
      <c r="A15" s="137"/>
      <c r="B15" s="112"/>
      <c r="C15" s="112"/>
      <c r="E15" s="53"/>
      <c r="F15" s="13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row>
    <row r="16" spans="1:553" s="44" customFormat="1" x14ac:dyDescent="0.55000000000000004">
      <c r="A16" s="137"/>
      <c r="B16" s="112"/>
      <c r="C16" s="112"/>
      <c r="E16" s="53"/>
      <c r="F16" s="13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row>
    <row r="17" spans="1:553" s="44" customFormat="1" x14ac:dyDescent="0.55000000000000004">
      <c r="A17" s="137"/>
      <c r="B17" s="110"/>
      <c r="C17" s="54"/>
      <c r="D17" s="47"/>
      <c r="E17" s="55"/>
      <c r="F17" s="13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row>
    <row r="18" spans="1:553" s="44" customFormat="1" x14ac:dyDescent="0.55000000000000004">
      <c r="A18" s="137"/>
      <c r="D18" s="47"/>
      <c r="E18" s="55"/>
      <c r="F18" s="13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row>
    <row r="19" spans="1:553" s="44" customFormat="1" ht="20.5" x14ac:dyDescent="0.55000000000000004">
      <c r="A19" s="141"/>
      <c r="B19" s="56"/>
      <c r="C19" s="376"/>
      <c r="D19" s="376"/>
      <c r="E19" s="377"/>
      <c r="F19" s="13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row>
    <row r="20" spans="1:553" s="44" customFormat="1" ht="20.5" x14ac:dyDescent="0.55000000000000004">
      <c r="A20" s="137"/>
      <c r="B20" s="57"/>
      <c r="C20" s="111"/>
      <c r="D20" s="111"/>
      <c r="E20" s="111"/>
      <c r="F20" s="13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row>
    <row r="21" spans="1:553" s="44" customFormat="1" ht="20.5" x14ac:dyDescent="0.55000000000000004">
      <c r="A21" s="137"/>
      <c r="B21" s="57"/>
      <c r="C21" s="111"/>
      <c r="D21" s="111"/>
      <c r="E21" s="111"/>
      <c r="F21" s="13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row>
    <row r="22" spans="1:553" s="44" customFormat="1" x14ac:dyDescent="0.55000000000000004">
      <c r="A22" s="142"/>
      <c r="B22" s="58"/>
      <c r="C22" s="361"/>
      <c r="D22" s="361"/>
      <c r="E22" s="362"/>
      <c r="F22" s="80"/>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row>
    <row r="23" spans="1:553" ht="24.5" x14ac:dyDescent="0.55000000000000004">
      <c r="A23" s="135"/>
      <c r="B23" s="363" t="s">
        <v>133</v>
      </c>
      <c r="C23" s="364"/>
      <c r="D23" s="364"/>
      <c r="E23" s="365"/>
      <c r="F23" s="136"/>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row>
    <row r="24" spans="1:553" s="44" customFormat="1" x14ac:dyDescent="0.55000000000000004">
      <c r="A24" s="137"/>
      <c r="B24" s="356"/>
      <c r="C24" s="356"/>
      <c r="D24" s="357"/>
      <c r="E24" s="358"/>
      <c r="F24" s="13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row>
    <row r="25" spans="1:553" s="44" customFormat="1" x14ac:dyDescent="0.55000000000000004">
      <c r="A25" s="137"/>
      <c r="B25" s="356"/>
      <c r="C25" s="356"/>
      <c r="D25" s="114"/>
      <c r="E25" s="53"/>
      <c r="F25" s="13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row>
    <row r="26" spans="1:553" s="44" customFormat="1" ht="20.5" x14ac:dyDescent="0.55000000000000004">
      <c r="A26" s="137"/>
      <c r="B26" s="359" t="s">
        <v>132</v>
      </c>
      <c r="C26" s="360"/>
      <c r="D26" s="49"/>
      <c r="E26" s="59"/>
      <c r="F26" s="13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row>
    <row r="27" spans="1:553" s="44" customFormat="1" x14ac:dyDescent="0.55000000000000004">
      <c r="A27" s="137"/>
      <c r="B27" s="109" t="str">
        <f>'Data Validation Lists'!$B2</f>
        <v>مطبق كليًا  - Implemented</v>
      </c>
      <c r="C27" s="223">
        <f>COUNTIFS('حالة الالتزام بالضوابط للمرفق 1'!K7:K43,'Data Validation Lists'!B2,'حالة الالتزام بالضوابط للمرفق 1'!F7:F43,"أساسي
Main Control",'حالة الالتزام بالضوابط للمرفق 1'!I7:I43,'Data Validation Lists'!B12)</f>
        <v>17</v>
      </c>
      <c r="D27" s="47"/>
      <c r="E27" s="55"/>
      <c r="F27" s="13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row>
    <row r="28" spans="1:553" s="44" customFormat="1" ht="20.5" x14ac:dyDescent="0.55000000000000004">
      <c r="A28" s="137"/>
      <c r="B28" s="109" t="str">
        <f>'Data Validation Lists'!$B3</f>
        <v>مطبق جزئيًا  - Partially Implemented</v>
      </c>
      <c r="C28" s="223">
        <f>COUNTIFS('حالة الالتزام بالضوابط للمرفق 1'!K7:K43,'Data Validation Lists'!B3,'حالة الالتزام بالضوابط للمرفق 1'!F7:F43,"أساسي
Main Control",'حالة الالتزام بالضوابط للمرفق 1'!I7:I43,'Data Validation Lists'!B12)</f>
        <v>0</v>
      </c>
      <c r="D28" s="111"/>
      <c r="E28" s="116"/>
      <c r="F28" s="13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row>
    <row r="29" spans="1:553" s="44" customFormat="1" x14ac:dyDescent="0.55000000000000004">
      <c r="A29" s="137"/>
      <c r="B29" s="109" t="str">
        <f>'Data Validation Lists'!$B4</f>
        <v>غير مطبق  - Not Implemented</v>
      </c>
      <c r="C29" s="223">
        <f>COUNTIFS('حالة الالتزام بالضوابط للمرفق 1'!K7:K43,'Data Validation Lists'!B4,'حالة الالتزام بالضوابط للمرفق 1'!F7:F43,"أساسي
Main Control",'حالة الالتزام بالضوابط للمرفق 1'!I7:I43,'Data Validation Lists'!B12)</f>
        <v>0</v>
      </c>
      <c r="D29" s="112"/>
      <c r="E29" s="117"/>
      <c r="F29" s="13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row>
    <row r="30" spans="1:553" s="44" customFormat="1" x14ac:dyDescent="0.55000000000000004">
      <c r="A30" s="73"/>
      <c r="B30" s="109" t="str">
        <f>'Data Validation Lists'!$B5</f>
        <v>لاينطبق على الجهة  - Not Applicable</v>
      </c>
      <c r="C30" s="223">
        <f>COUNTIFS('حالة الالتزام بالضوابط للمرفق 1'!K7:K43,'Data Validation Lists'!B5,'حالة الالتزام بالضوابط للمرفق 1'!F7:F43,"أساسي
Main Control",'حالة الالتزام بالضوابط للمرفق 1'!I7:I43,'Data Validation Lists'!B12)</f>
        <v>0</v>
      </c>
      <c r="D30" s="60"/>
      <c r="E30" s="51"/>
      <c r="F30" s="80"/>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row>
    <row r="31" spans="1:553" s="44" customFormat="1" x14ac:dyDescent="0.55000000000000004">
      <c r="A31" s="73"/>
      <c r="B31" s="61"/>
      <c r="C31" s="61"/>
      <c r="D31" s="114"/>
      <c r="E31" s="53"/>
      <c r="F31" s="80"/>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row>
    <row r="32" spans="1:553" s="44" customFormat="1" x14ac:dyDescent="0.55000000000000004">
      <c r="A32" s="73"/>
      <c r="B32" s="62"/>
      <c r="C32" s="63"/>
      <c r="D32" s="49"/>
      <c r="E32" s="59"/>
      <c r="F32" s="80"/>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row>
    <row r="33" spans="1:553" s="44" customFormat="1" x14ac:dyDescent="0.55000000000000004">
      <c r="A33" s="73"/>
      <c r="B33" s="62"/>
      <c r="C33" s="63"/>
      <c r="D33" s="49"/>
      <c r="E33" s="59"/>
      <c r="F33" s="80"/>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row>
    <row r="34" spans="1:553" s="44" customFormat="1" x14ac:dyDescent="0.55000000000000004">
      <c r="A34" s="73"/>
      <c r="B34" s="62"/>
      <c r="C34" s="63"/>
      <c r="D34" s="49"/>
      <c r="E34" s="59"/>
      <c r="F34" s="80"/>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row>
    <row r="35" spans="1:553" s="44" customFormat="1" x14ac:dyDescent="0.55000000000000004">
      <c r="A35" s="135"/>
      <c r="D35" s="47"/>
      <c r="E35" s="55"/>
      <c r="F35" s="136"/>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row>
    <row r="36" spans="1:553" s="44" customFormat="1" ht="20.5" x14ac:dyDescent="0.55000000000000004">
      <c r="A36" s="137"/>
      <c r="B36" s="57"/>
      <c r="C36" s="351"/>
      <c r="D36" s="351"/>
      <c r="E36" s="352"/>
      <c r="F36" s="13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row>
    <row r="37" spans="1:553" s="44" customFormat="1" ht="20.5" x14ac:dyDescent="0.55000000000000004">
      <c r="A37" s="137"/>
      <c r="B37" s="57"/>
      <c r="C37" s="111"/>
      <c r="D37" s="111"/>
      <c r="E37" s="116"/>
      <c r="F37" s="13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row>
    <row r="38" spans="1:553" s="44" customFormat="1" ht="20.5" x14ac:dyDescent="0.55000000000000004">
      <c r="A38" s="141"/>
      <c r="B38" s="56"/>
      <c r="C38" s="118"/>
      <c r="D38" s="118"/>
      <c r="E38" s="119"/>
      <c r="F38" s="13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row>
    <row r="39" spans="1:553" s="44" customFormat="1" ht="20.5" x14ac:dyDescent="0.55000000000000004">
      <c r="A39" s="137"/>
      <c r="B39" s="57"/>
      <c r="C39" s="111"/>
      <c r="D39" s="111"/>
      <c r="E39" s="111"/>
      <c r="F39" s="13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row>
    <row r="40" spans="1:553" s="44" customFormat="1" x14ac:dyDescent="0.55000000000000004">
      <c r="A40" s="143"/>
      <c r="B40" s="58"/>
      <c r="C40" s="361"/>
      <c r="D40" s="361"/>
      <c r="E40" s="362"/>
      <c r="F40" s="13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row>
    <row r="41" spans="1:553" ht="24.5" x14ac:dyDescent="0.55000000000000004">
      <c r="A41" s="135"/>
      <c r="B41" s="373" t="s">
        <v>134</v>
      </c>
      <c r="C41" s="374"/>
      <c r="D41" s="374"/>
      <c r="E41" s="375"/>
      <c r="F41" s="136"/>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row>
    <row r="42" spans="1:553" s="44" customFormat="1" x14ac:dyDescent="0.55000000000000004">
      <c r="A42" s="137"/>
      <c r="B42" s="356"/>
      <c r="C42" s="356"/>
      <c r="D42" s="357"/>
      <c r="E42" s="358"/>
      <c r="F42" s="13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row>
    <row r="43" spans="1:553" s="44" customFormat="1" x14ac:dyDescent="0.55000000000000004">
      <c r="A43" s="137"/>
      <c r="B43" s="356"/>
      <c r="C43" s="356"/>
      <c r="D43" s="114"/>
      <c r="E43" s="53"/>
      <c r="F43" s="13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row>
    <row r="44" spans="1:553" s="44" customFormat="1" ht="20.5" x14ac:dyDescent="0.55000000000000004">
      <c r="A44" s="137"/>
      <c r="B44" s="359" t="s">
        <v>132</v>
      </c>
      <c r="C44" s="360"/>
      <c r="D44" s="49"/>
      <c r="E44" s="59"/>
      <c r="F44" s="13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row>
    <row r="45" spans="1:553" s="44" customFormat="1" x14ac:dyDescent="0.55000000000000004">
      <c r="A45" s="137"/>
      <c r="B45" s="109" t="str">
        <f>'Data Validation Lists'!$B2</f>
        <v>مطبق كليًا  - Implemented</v>
      </c>
      <c r="C45" s="228">
        <f>COUNTIFS('حالة الالتزام بالضوابط للمرفق 1'!K44:K161,'Data Validation Lists'!B2,'حالة الالتزام بالضوابط للمرفق 1'!F44:F161,"أساسي
Main Control",'حالة الالتزام بالضوابط للمرفق 1'!I44:I161,'Data Validation Lists'!B12)</f>
        <v>26</v>
      </c>
      <c r="D45" s="47"/>
      <c r="E45" s="55"/>
      <c r="F45" s="13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row>
    <row r="46" spans="1:553" s="44" customFormat="1" ht="20.5" x14ac:dyDescent="0.55000000000000004">
      <c r="A46" s="137"/>
      <c r="B46" s="109" t="str">
        <f>'Data Validation Lists'!$B3</f>
        <v>مطبق جزئيًا  - Partially Implemented</v>
      </c>
      <c r="C46" s="228">
        <f>COUNTIFS('حالة الالتزام بالضوابط للمرفق 1'!K44:K161,'Data Validation Lists'!B3,'حالة الالتزام بالضوابط للمرفق 1'!F44:F161,"أساسي
Main Control",'حالة الالتزام بالضوابط للمرفق 1'!I44:I161,'Data Validation Lists'!B12)</f>
        <v>0</v>
      </c>
      <c r="D46" s="111"/>
      <c r="E46" s="116"/>
      <c r="F46" s="13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row>
    <row r="47" spans="1:553" s="44" customFormat="1" x14ac:dyDescent="0.55000000000000004">
      <c r="A47" s="137"/>
      <c r="B47" s="109" t="str">
        <f>'Data Validation Lists'!$B4</f>
        <v>غير مطبق  - Not Implemented</v>
      </c>
      <c r="C47" s="228">
        <f>COUNTIFS('حالة الالتزام بالضوابط للمرفق 1'!K44:K161,'Data Validation Lists'!B4,'حالة الالتزام بالضوابط للمرفق 1'!F44:F161,"أساسي
Main Control",'حالة الالتزام بالضوابط للمرفق 1'!I44:I161,'Data Validation Lists'!B12)</f>
        <v>0</v>
      </c>
      <c r="D47" s="112"/>
      <c r="E47" s="117"/>
      <c r="F47" s="13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row>
    <row r="48" spans="1:553" s="44" customFormat="1" x14ac:dyDescent="0.55000000000000004">
      <c r="A48" s="73"/>
      <c r="B48" s="109" t="str">
        <f>'Data Validation Lists'!$B5</f>
        <v>لاينطبق على الجهة  - Not Applicable</v>
      </c>
      <c r="C48" s="228">
        <f>COUNTIFS('حالة الالتزام بالضوابط للمرفق 1'!K44:K161,'Data Validation Lists'!B5,'حالة الالتزام بالضوابط للمرفق 1'!F44:F161,"أساسي
Main Control",'حالة الالتزام بالضوابط للمرفق 1'!I44:I161,'Data Validation Lists'!B12)</f>
        <v>0</v>
      </c>
      <c r="D48" s="60"/>
      <c r="E48" s="51"/>
      <c r="F48" s="80"/>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row>
    <row r="49" spans="1:553" s="44" customFormat="1" x14ac:dyDescent="0.55000000000000004">
      <c r="A49" s="73"/>
      <c r="B49" s="61"/>
      <c r="C49" s="61"/>
      <c r="D49" s="114"/>
      <c r="E49" s="53"/>
      <c r="F49" s="80"/>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row>
    <row r="50" spans="1:553" s="44" customFormat="1" x14ac:dyDescent="0.55000000000000004">
      <c r="A50" s="73"/>
      <c r="B50" s="62"/>
      <c r="C50" s="63"/>
      <c r="D50" s="49"/>
      <c r="E50" s="59"/>
      <c r="F50" s="80"/>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row>
    <row r="51" spans="1:553" s="44" customFormat="1" x14ac:dyDescent="0.55000000000000004">
      <c r="A51" s="73"/>
      <c r="B51" s="62"/>
      <c r="C51" s="63"/>
      <c r="D51" s="49"/>
      <c r="E51" s="59"/>
      <c r="F51" s="80"/>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row>
    <row r="52" spans="1:553" s="44" customFormat="1" x14ac:dyDescent="0.55000000000000004">
      <c r="A52" s="73"/>
      <c r="B52" s="62"/>
      <c r="C52" s="63"/>
      <c r="D52" s="49"/>
      <c r="E52" s="59"/>
      <c r="F52" s="80"/>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row>
    <row r="53" spans="1:553" s="44" customFormat="1" x14ac:dyDescent="0.55000000000000004">
      <c r="A53" s="135"/>
      <c r="D53" s="47"/>
      <c r="E53" s="55"/>
      <c r="F53" s="136"/>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row>
    <row r="54" spans="1:553" s="44" customFormat="1" ht="20.5" x14ac:dyDescent="0.55000000000000004">
      <c r="A54" s="137"/>
      <c r="B54" s="57"/>
      <c r="C54" s="351"/>
      <c r="D54" s="351"/>
      <c r="E54" s="352"/>
      <c r="F54" s="13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row>
    <row r="55" spans="1:553" s="44" customFormat="1" x14ac:dyDescent="0.55000000000000004">
      <c r="A55" s="137"/>
      <c r="B55" s="113"/>
      <c r="C55" s="370"/>
      <c r="D55" s="370"/>
      <c r="E55" s="371"/>
      <c r="F55" s="13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row>
    <row r="56" spans="1:553" s="44" customFormat="1" x14ac:dyDescent="0.55000000000000004">
      <c r="A56" s="141"/>
      <c r="B56" s="64"/>
      <c r="C56" s="65"/>
      <c r="D56" s="65"/>
      <c r="E56" s="66"/>
      <c r="F56" s="13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row>
    <row r="57" spans="1:553" s="44" customFormat="1" x14ac:dyDescent="0.55000000000000004">
      <c r="A57" s="137"/>
      <c r="B57" s="113"/>
      <c r="C57" s="112"/>
      <c r="D57" s="112"/>
      <c r="E57" s="112"/>
      <c r="F57" s="13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row>
    <row r="58" spans="1:553" s="44" customFormat="1" ht="15" customHeight="1" x14ac:dyDescent="0.55000000000000004">
      <c r="A58" s="143"/>
      <c r="B58" s="67"/>
      <c r="C58" s="67"/>
      <c r="D58" s="68"/>
      <c r="E58" s="69"/>
      <c r="F58" s="13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row>
    <row r="59" spans="1:553" ht="24.5" x14ac:dyDescent="0.55000000000000004">
      <c r="A59" s="135"/>
      <c r="B59" s="353" t="s">
        <v>135</v>
      </c>
      <c r="C59" s="354"/>
      <c r="D59" s="354"/>
      <c r="E59" s="355"/>
      <c r="F59" s="136"/>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row>
    <row r="60" spans="1:553" s="44" customFormat="1" x14ac:dyDescent="0.55000000000000004">
      <c r="A60" s="137"/>
      <c r="B60" s="356"/>
      <c r="C60" s="356"/>
      <c r="D60" s="357"/>
      <c r="E60" s="358"/>
      <c r="F60" s="13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row>
    <row r="61" spans="1:553" s="44" customFormat="1" x14ac:dyDescent="0.55000000000000004">
      <c r="A61" s="137"/>
      <c r="B61" s="356"/>
      <c r="C61" s="356"/>
      <c r="D61" s="114"/>
      <c r="E61" s="53"/>
      <c r="F61" s="13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row>
    <row r="62" spans="1:553" s="44" customFormat="1" ht="20.5" x14ac:dyDescent="0.55000000000000004">
      <c r="A62" s="137"/>
      <c r="B62" s="359" t="s">
        <v>132</v>
      </c>
      <c r="C62" s="360"/>
      <c r="D62" s="49"/>
      <c r="E62" s="59"/>
      <c r="F62" s="13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row>
    <row r="63" spans="1:553" s="44" customFormat="1" x14ac:dyDescent="0.55000000000000004">
      <c r="A63" s="137"/>
      <c r="B63" s="109" t="str">
        <f>'Data Validation Lists'!$B2</f>
        <v>مطبق كليًا  - Implemented</v>
      </c>
      <c r="C63" s="228">
        <f>COUNTIFS('حالة الالتزام بالضوابط للمرفق 1'!K162:K169,'Data Validation Lists'!B2,'حالة الالتزام بالضوابط للمرفق 1'!F162:F169,"أساسي
Main Control",'حالة الالتزام بالضوابط للمرفق 1'!I162:I169,'Data Validation Lists'!B12)</f>
        <v>2</v>
      </c>
      <c r="D63" s="47"/>
      <c r="E63" s="55"/>
      <c r="F63" s="13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row>
    <row r="64" spans="1:553" s="44" customFormat="1" ht="20.5" x14ac:dyDescent="0.55000000000000004">
      <c r="A64" s="137"/>
      <c r="B64" s="109" t="str">
        <f>'Data Validation Lists'!$B3</f>
        <v>مطبق جزئيًا  - Partially Implemented</v>
      </c>
      <c r="C64" s="228">
        <f>COUNTIFS('حالة الالتزام بالضوابط للمرفق 1'!K162:K169,'Data Validation Lists'!B3,'حالة الالتزام بالضوابط للمرفق 1'!F162:F169,"أساسي
Main Control",'حالة الالتزام بالضوابط للمرفق 1'!I162:I169,'Data Validation Lists'!B12)</f>
        <v>0</v>
      </c>
      <c r="D64" s="111"/>
      <c r="E64" s="116"/>
      <c r="F64" s="13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row>
    <row r="65" spans="1:553" s="44" customFormat="1" x14ac:dyDescent="0.55000000000000004">
      <c r="A65" s="137"/>
      <c r="B65" s="109" t="str">
        <f>'Data Validation Lists'!$B4</f>
        <v>غير مطبق  - Not Implemented</v>
      </c>
      <c r="C65" s="228">
        <f>COUNTIFS('حالة الالتزام بالضوابط للمرفق 1'!K162:K169,'Data Validation Lists'!B4,'حالة الالتزام بالضوابط للمرفق 1'!F162:F169,"أساسي
Main Control",'حالة الالتزام بالضوابط للمرفق 1'!I162:I169,'Data Validation Lists'!B12)</f>
        <v>0</v>
      </c>
      <c r="D65" s="112"/>
      <c r="E65" s="117"/>
      <c r="F65" s="13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row>
    <row r="66" spans="1:553" s="44" customFormat="1" x14ac:dyDescent="0.55000000000000004">
      <c r="A66" s="73"/>
      <c r="B66" s="109" t="str">
        <f>'Data Validation Lists'!$B5</f>
        <v>لاينطبق على الجهة  - Not Applicable</v>
      </c>
      <c r="C66" s="228">
        <f>COUNTIFS('حالة الالتزام بالضوابط للمرفق 1'!K162:K169,'Data Validation Lists'!B5,'حالة الالتزام بالضوابط للمرفق 1'!F162:F169,"أساسي
Main Control",'حالة الالتزام بالضوابط للمرفق 1'!I162:I169,'Data Validation Lists'!B12)</f>
        <v>0</v>
      </c>
      <c r="D66" s="60"/>
      <c r="E66" s="51"/>
      <c r="F66" s="80"/>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row>
    <row r="67" spans="1:553" s="44" customFormat="1" x14ac:dyDescent="0.55000000000000004">
      <c r="A67" s="73"/>
      <c r="B67" s="61"/>
      <c r="C67" s="61"/>
      <c r="D67" s="114"/>
      <c r="E67" s="53"/>
      <c r="F67" s="80"/>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row>
    <row r="68" spans="1:553" s="44" customFormat="1" x14ac:dyDescent="0.55000000000000004">
      <c r="A68" s="73"/>
      <c r="B68" s="62"/>
      <c r="C68" s="63"/>
      <c r="D68" s="49"/>
      <c r="E68" s="59"/>
      <c r="F68" s="80"/>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row>
    <row r="69" spans="1:553" s="44" customFormat="1" x14ac:dyDescent="0.55000000000000004">
      <c r="A69" s="73"/>
      <c r="B69" s="62"/>
      <c r="C69" s="63"/>
      <c r="D69" s="49"/>
      <c r="E69" s="59"/>
      <c r="F69" s="80"/>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row>
    <row r="70" spans="1:553" s="44" customFormat="1" x14ac:dyDescent="0.55000000000000004">
      <c r="A70" s="73"/>
      <c r="B70" s="62"/>
      <c r="C70" s="63"/>
      <c r="D70" s="49"/>
      <c r="E70" s="59"/>
      <c r="F70" s="80"/>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row>
    <row r="71" spans="1:553" s="44" customFormat="1" x14ac:dyDescent="0.55000000000000004">
      <c r="A71" s="135"/>
      <c r="D71" s="47"/>
      <c r="E71" s="55"/>
      <c r="F71" s="136"/>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row>
    <row r="72" spans="1:553" s="44" customFormat="1" ht="20.5" x14ac:dyDescent="0.55000000000000004">
      <c r="A72" s="137"/>
      <c r="B72" s="57"/>
      <c r="C72" s="351"/>
      <c r="D72" s="351"/>
      <c r="E72" s="352"/>
      <c r="F72" s="13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row>
    <row r="73" spans="1:553" s="44" customFormat="1" ht="20.5" x14ac:dyDescent="0.55000000000000004">
      <c r="A73" s="141"/>
      <c r="B73" s="56"/>
      <c r="C73" s="118"/>
      <c r="D73" s="118"/>
      <c r="E73" s="119"/>
      <c r="F73" s="13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row>
    <row r="74" spans="1:553" s="44" customFormat="1" ht="20.5" x14ac:dyDescent="0.55000000000000004">
      <c r="A74" s="137"/>
      <c r="B74" s="57"/>
      <c r="C74" s="111"/>
      <c r="D74" s="111"/>
      <c r="E74" s="111"/>
      <c r="F74" s="13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row>
    <row r="75" spans="1:553" s="44" customFormat="1" x14ac:dyDescent="0.55000000000000004">
      <c r="A75" s="143"/>
      <c r="B75" s="58"/>
      <c r="C75" s="361"/>
      <c r="D75" s="361"/>
      <c r="E75" s="362"/>
      <c r="F75" s="13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row>
    <row r="76" spans="1:553" ht="24.5" x14ac:dyDescent="0.55000000000000004">
      <c r="A76" s="135"/>
      <c r="B76" s="363" t="s">
        <v>136</v>
      </c>
      <c r="C76" s="364"/>
      <c r="D76" s="364"/>
      <c r="E76" s="365"/>
      <c r="F76" s="136"/>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row>
    <row r="77" spans="1:553" s="44" customFormat="1" x14ac:dyDescent="0.55000000000000004">
      <c r="A77" s="137"/>
      <c r="B77" s="356"/>
      <c r="C77" s="356"/>
      <c r="D77" s="357"/>
      <c r="E77" s="358"/>
      <c r="F77" s="13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row>
    <row r="78" spans="1:553" s="44" customFormat="1" x14ac:dyDescent="0.55000000000000004">
      <c r="A78" s="137"/>
      <c r="B78" s="356"/>
      <c r="C78" s="356"/>
      <c r="D78" s="114"/>
      <c r="E78" s="53"/>
      <c r="F78" s="13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row>
    <row r="79" spans="1:553" s="44" customFormat="1" ht="20.5" x14ac:dyDescent="0.55000000000000004">
      <c r="A79" s="137"/>
      <c r="B79" s="359" t="s">
        <v>132</v>
      </c>
      <c r="C79" s="360"/>
      <c r="D79" s="49"/>
      <c r="E79" s="59"/>
      <c r="F79" s="13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row>
    <row r="80" spans="1:553" s="44" customFormat="1" x14ac:dyDescent="0.55000000000000004">
      <c r="A80" s="137"/>
      <c r="B80" s="109" t="str">
        <f>'Data Validation Lists'!$B2</f>
        <v>مطبق كليًا  - Implemented</v>
      </c>
      <c r="C80" s="228">
        <f>COUNTIFS('حالة الالتزام بالضوابط للمرفق 1'!K170:K175,'Data Validation Lists'!B2,'حالة الالتزام بالضوابط للمرفق 1'!F170:F175,"أساسي
Main Control",'حالة الالتزام بالضوابط للمرفق 1'!I170:I175,'Data Validation Lists'!B12)</f>
        <v>2</v>
      </c>
      <c r="D80" s="47"/>
      <c r="E80" s="55"/>
      <c r="F80" s="13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row>
    <row r="81" spans="1:553" s="44" customFormat="1" ht="20.5" x14ac:dyDescent="0.55000000000000004">
      <c r="A81" s="137"/>
      <c r="B81" s="109" t="str">
        <f>'Data Validation Lists'!$B3</f>
        <v>مطبق جزئيًا  - Partially Implemented</v>
      </c>
      <c r="C81" s="228">
        <f>COUNTIFS('حالة الالتزام بالضوابط للمرفق 1'!K170:K175,'Data Validation Lists'!B3,'حالة الالتزام بالضوابط للمرفق 1'!F170:F175,"أساسي
Main Control",'حالة الالتزام بالضوابط للمرفق 1'!I170:I175,'Data Validation Lists'!B12)</f>
        <v>0</v>
      </c>
      <c r="D81" s="111"/>
      <c r="E81" s="116"/>
      <c r="F81" s="13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row>
    <row r="82" spans="1:553" s="44" customFormat="1" x14ac:dyDescent="0.55000000000000004">
      <c r="A82" s="137"/>
      <c r="B82" s="109" t="str">
        <f>'Data Validation Lists'!$B4</f>
        <v>غير مطبق  - Not Implemented</v>
      </c>
      <c r="C82" s="228">
        <f>COUNTIFS('حالة الالتزام بالضوابط للمرفق 1'!K170:K175,'Data Validation Lists'!B4,'حالة الالتزام بالضوابط للمرفق 1'!F170:F175,"أساسي
Main Control",'حالة الالتزام بالضوابط للمرفق 1'!I170:I175,'Data Validation Lists'!B12)</f>
        <v>0</v>
      </c>
      <c r="D82" s="112"/>
      <c r="E82" s="117"/>
      <c r="F82" s="13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row>
    <row r="83" spans="1:553" s="44" customFormat="1" x14ac:dyDescent="0.55000000000000004">
      <c r="A83" s="73"/>
      <c r="B83" s="109" t="str">
        <f>'Data Validation Lists'!$B5</f>
        <v>لاينطبق على الجهة  - Not Applicable</v>
      </c>
      <c r="C83" s="228">
        <f>COUNTIFS('حالة الالتزام بالضوابط للمرفق 1'!K170:K175,'Data Validation Lists'!B5,'حالة الالتزام بالضوابط للمرفق 1'!F170:F175,"أساسي
Main Control",'حالة الالتزام بالضوابط للمرفق 1'!I170:I175,'Data Validation Lists'!B12)</f>
        <v>0</v>
      </c>
      <c r="D83" s="60"/>
      <c r="E83" s="51"/>
      <c r="F83" s="80"/>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row>
    <row r="84" spans="1:553" s="44" customFormat="1" x14ac:dyDescent="0.55000000000000004">
      <c r="A84" s="73"/>
      <c r="B84" s="61"/>
      <c r="C84" s="61"/>
      <c r="D84" s="114"/>
      <c r="E84" s="53"/>
      <c r="F84" s="80"/>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row>
    <row r="85" spans="1:553" s="44" customFormat="1" x14ac:dyDescent="0.55000000000000004">
      <c r="A85" s="73"/>
      <c r="B85" s="62"/>
      <c r="C85" s="63"/>
      <c r="D85" s="49"/>
      <c r="E85" s="59"/>
      <c r="F85" s="80"/>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row>
    <row r="86" spans="1:553" s="44" customFormat="1" x14ac:dyDescent="0.55000000000000004">
      <c r="A86" s="73"/>
      <c r="B86" s="62"/>
      <c r="C86" s="63"/>
      <c r="D86" s="49"/>
      <c r="E86" s="59"/>
      <c r="F86" s="80"/>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row>
    <row r="87" spans="1:553" s="44" customFormat="1" x14ac:dyDescent="0.55000000000000004">
      <c r="A87" s="73"/>
      <c r="B87" s="62"/>
      <c r="C87" s="63"/>
      <c r="D87" s="49"/>
      <c r="E87" s="59"/>
      <c r="F87" s="80"/>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row>
    <row r="88" spans="1:553" s="44" customFormat="1" x14ac:dyDescent="0.55000000000000004">
      <c r="A88" s="135"/>
      <c r="D88" s="47"/>
      <c r="E88" s="55"/>
      <c r="F88" s="136"/>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row>
    <row r="89" spans="1:553" s="44" customFormat="1" ht="20.5" x14ac:dyDescent="0.55000000000000004">
      <c r="A89" s="137"/>
      <c r="B89" s="57"/>
      <c r="C89" s="351"/>
      <c r="D89" s="351"/>
      <c r="E89" s="352"/>
      <c r="F89" s="13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row>
    <row r="90" spans="1:553" s="44" customFormat="1" x14ac:dyDescent="0.55000000000000004">
      <c r="A90" s="137"/>
      <c r="B90" s="356"/>
      <c r="C90" s="356"/>
      <c r="D90" s="114"/>
      <c r="E90" s="53"/>
      <c r="F90" s="13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row>
    <row r="91" spans="1:553" s="44" customFormat="1" x14ac:dyDescent="0.55000000000000004">
      <c r="A91" s="141"/>
      <c r="B91" s="369"/>
      <c r="C91" s="369"/>
      <c r="D91" s="115"/>
      <c r="E91" s="70"/>
      <c r="F91" s="13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row>
    <row r="92" spans="1:553" s="44" customFormat="1" ht="15" customHeight="1" x14ac:dyDescent="0.55000000000000004">
      <c r="A92" s="137"/>
      <c r="B92" s="110"/>
      <c r="C92" s="54"/>
      <c r="D92" s="47"/>
      <c r="E92" s="47"/>
      <c r="F92" s="13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row>
    <row r="93" spans="1:553" s="44" customFormat="1" ht="15" customHeight="1" x14ac:dyDescent="0.55000000000000004">
      <c r="A93" s="137"/>
      <c r="B93" s="110"/>
      <c r="C93" s="54"/>
      <c r="D93" s="47"/>
      <c r="E93" s="47"/>
      <c r="F93" s="13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row>
    <row r="94" spans="1:553" s="44" customFormat="1" ht="19" thickBot="1" x14ac:dyDescent="0.6">
      <c r="A94" s="139" t="s">
        <v>421</v>
      </c>
      <c r="B94" s="125" t="str">
        <f>الرئيسية!D11</f>
        <v>عام</v>
      </c>
      <c r="C94" s="125"/>
      <c r="D94" s="124" t="s">
        <v>422</v>
      </c>
      <c r="E94" s="125" t="str">
        <f>الرئيسية!G11</f>
        <v>أبيض</v>
      </c>
      <c r="F94" s="126"/>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row>
    <row r="95" spans="1:553" s="44" customFormat="1" x14ac:dyDescent="0.550000000000000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row>
    <row r="96" spans="1:553" s="44" customFormat="1" ht="24.65" customHeight="1" x14ac:dyDescent="0.550000000000000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row>
    <row r="97" spans="1:519" s="44" customFormat="1" x14ac:dyDescent="0.550000000000000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row>
    <row r="98" spans="1:519" s="44" customFormat="1" x14ac:dyDescent="0.550000000000000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row>
    <row r="99" spans="1:519" s="44" customFormat="1" x14ac:dyDescent="0.550000000000000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row>
    <row r="100" spans="1:519" s="44" customFormat="1" ht="1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row>
    <row r="101" spans="1:519" s="44" customFormat="1" ht="1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row>
    <row r="102" spans="1:519" s="44" customFormat="1" ht="1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row>
    <row r="103" spans="1:519" s="44" customFormat="1" ht="15" customHeight="1" x14ac:dyDescent="0.550000000000000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row>
    <row r="104" spans="1:519" s="44" customFormat="1" ht="15" customHeight="1" x14ac:dyDescent="0.550000000000000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row>
    <row r="105" spans="1:519" s="44" customFormat="1" ht="15" customHeight="1" x14ac:dyDescent="0.550000000000000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row>
    <row r="106" spans="1:519" s="44" customFormat="1" ht="15" customHeight="1" x14ac:dyDescent="0.550000000000000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row>
    <row r="107" spans="1:519" s="44" customFormat="1" ht="15" customHeight="1" x14ac:dyDescent="0.550000000000000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row>
    <row r="108" spans="1:519" s="44" customFormat="1" ht="15" customHeight="1" x14ac:dyDescent="0.550000000000000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row>
    <row r="109" spans="1:519" s="44" customFormat="1" ht="15" customHeight="1" x14ac:dyDescent="0.550000000000000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row>
    <row r="110" spans="1:519" s="44" customFormat="1" x14ac:dyDescent="0.550000000000000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row>
    <row r="111" spans="1:519" s="44" customForma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row>
    <row r="112" spans="1:519" s="44" customForma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row>
    <row r="113" spans="1:271" s="44" customFormat="1" x14ac:dyDescent="0.550000000000000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row>
    <row r="114" spans="1:271" s="44" customFormat="1" ht="29.5" customHeight="1" x14ac:dyDescent="0.550000000000000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row>
    <row r="115" spans="1:271" s="44" customFormat="1" x14ac:dyDescent="0.550000000000000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row>
    <row r="116" spans="1:271" s="44" customFormat="1" x14ac:dyDescent="0.550000000000000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row>
    <row r="117" spans="1:271" s="44" customForma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row>
    <row r="118" spans="1:271" s="44" customFormat="1" x14ac:dyDescent="0.550000000000000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row>
    <row r="119" spans="1:271" s="44" customFormat="1" x14ac:dyDescent="0.550000000000000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row>
    <row r="120" spans="1:271" s="44" customForma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row>
    <row r="121" spans="1:271" s="44" customForma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row>
    <row r="122" spans="1:271" s="44" customFormat="1" x14ac:dyDescent="0.5500000000000000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row>
    <row r="123" spans="1:271" s="44" customFormat="1" x14ac:dyDescent="0.5500000000000000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row>
    <row r="124" spans="1:271" s="44" customFormat="1" x14ac:dyDescent="0.5500000000000000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row>
    <row r="125" spans="1:271" s="44" customFormat="1" ht="29.5" customHeight="1" x14ac:dyDescent="0.550000000000000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row>
    <row r="126" spans="1:271" s="44" customFormat="1" x14ac:dyDescent="0.5500000000000000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row>
    <row r="127" spans="1:271" s="44" customFormat="1" x14ac:dyDescent="0.5500000000000000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row>
    <row r="128" spans="1:271" s="44" customFormat="1" x14ac:dyDescent="0.550000000000000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row>
    <row r="129" spans="1:271" s="44" customFormat="1" x14ac:dyDescent="0.550000000000000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row>
    <row r="130" spans="1:271" s="44" customFormat="1" x14ac:dyDescent="0.5500000000000000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row>
    <row r="131" spans="1:271" s="44" customFormat="1" x14ac:dyDescent="0.5500000000000000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row>
    <row r="132" spans="1:271" s="44" customForma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row>
    <row r="133" spans="1:271" s="44" customFormat="1" x14ac:dyDescent="0.5500000000000000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row>
    <row r="134" spans="1:271" s="44" customFormat="1" x14ac:dyDescent="0.5500000000000000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row>
    <row r="135" spans="1:271" s="44" customForma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row>
    <row r="136" spans="1:271" s="44" customFormat="1" x14ac:dyDescent="0.5500000000000000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row>
    <row r="137" spans="1:271" s="44" customFormat="1" x14ac:dyDescent="0.5500000000000000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row>
    <row r="138" spans="1:271" s="44" customFormat="1" x14ac:dyDescent="0.5500000000000000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row>
    <row r="139" spans="1:271" s="44" customFormat="1" x14ac:dyDescent="0.5500000000000000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row>
    <row r="140" spans="1:271" s="44" customFormat="1" x14ac:dyDescent="0.550000000000000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row>
    <row r="141" spans="1:271" s="44" customFormat="1" ht="29.5" customHeight="1" x14ac:dyDescent="0.5500000000000000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row>
    <row r="142" spans="1:271" s="44" customFormat="1" x14ac:dyDescent="0.5500000000000000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row>
    <row r="143" spans="1:271" s="44" customFormat="1" x14ac:dyDescent="0.550000000000000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row>
    <row r="144" spans="1:271" s="44" customFormat="1" x14ac:dyDescent="0.5500000000000000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row>
    <row r="145" spans="1:271" s="44" customFormat="1" x14ac:dyDescent="0.5500000000000000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row>
    <row r="146" spans="1:271" s="44" customForma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row>
    <row r="147" spans="1:271" s="44" customForma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row>
    <row r="148" spans="1:271" s="44" customForma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row>
    <row r="149" spans="1:271" s="44" customFormat="1" x14ac:dyDescent="0.5500000000000000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row>
    <row r="150" spans="1:271" s="44" customFormat="1" x14ac:dyDescent="0.5500000000000000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row>
    <row r="151" spans="1:271" s="44" customFormat="1" x14ac:dyDescent="0.5500000000000000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row>
    <row r="152" spans="1:271" s="44" customFormat="1" x14ac:dyDescent="0.5500000000000000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row>
    <row r="153" spans="1:271" s="44" customFormat="1" x14ac:dyDescent="0.5500000000000000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row>
    <row r="154" spans="1:271" s="44" customFormat="1" x14ac:dyDescent="0.550000000000000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row>
    <row r="155" spans="1:271" s="44" customFormat="1" x14ac:dyDescent="0.550000000000000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row>
    <row r="156" spans="1:271" s="44" customFormat="1" x14ac:dyDescent="0.550000000000000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row>
    <row r="157" spans="1:271" s="44" customFormat="1" x14ac:dyDescent="0.5500000000000000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row>
    <row r="158" spans="1:271" s="44" customFormat="1" ht="29.5" customHeight="1" x14ac:dyDescent="0.5500000000000000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row>
    <row r="159" spans="1:271" s="44" customFormat="1" x14ac:dyDescent="0.5500000000000000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row>
    <row r="160" spans="1:271" s="44" customFormat="1" x14ac:dyDescent="0.5500000000000000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row>
    <row r="161" spans="1:271" s="44" customFormat="1" x14ac:dyDescent="0.5500000000000000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row>
    <row r="162" spans="1:271" s="44" customFormat="1" x14ac:dyDescent="0.5500000000000000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row>
    <row r="163" spans="1:271" s="44" customFormat="1" x14ac:dyDescent="0.5500000000000000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row>
    <row r="164" spans="1:271" s="44" customFormat="1" x14ac:dyDescent="0.5500000000000000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row>
    <row r="165" spans="1:271" s="44" customFormat="1" x14ac:dyDescent="0.5500000000000000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row>
    <row r="166" spans="1:271" s="44" customFormat="1" x14ac:dyDescent="0.5500000000000000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row>
    <row r="167" spans="1:271" s="44" customFormat="1" x14ac:dyDescent="0.5500000000000000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row>
    <row r="168" spans="1:271" s="44" customFormat="1" x14ac:dyDescent="0.5500000000000000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row>
    <row r="169" spans="1:271" s="44" customFormat="1" x14ac:dyDescent="0.5500000000000000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row>
    <row r="170" spans="1:271" s="44" customFormat="1" x14ac:dyDescent="0.5500000000000000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row>
    <row r="171" spans="1:271" s="44" customFormat="1" x14ac:dyDescent="0.5500000000000000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row>
    <row r="172" spans="1:271" s="44" customFormat="1" x14ac:dyDescent="0.5500000000000000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row>
    <row r="173" spans="1:271" s="44" customFormat="1" x14ac:dyDescent="0.5500000000000000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row>
    <row r="174" spans="1:271" s="44" customFormat="1" x14ac:dyDescent="0.5500000000000000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row>
    <row r="175" spans="1:271" s="44" customFormat="1" x14ac:dyDescent="0.5500000000000000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row>
    <row r="176" spans="1:271" s="44" customFormat="1" x14ac:dyDescent="0.5500000000000000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row>
    <row r="177" spans="1:271" s="44" customFormat="1" ht="29.5" customHeight="1" x14ac:dyDescent="0.5500000000000000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row>
    <row r="178" spans="1:271" s="44" customFormat="1" x14ac:dyDescent="0.5500000000000000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row>
    <row r="179" spans="1:271" s="44" customFormat="1" x14ac:dyDescent="0.5500000000000000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row>
    <row r="180" spans="1:271" s="44" customFormat="1" x14ac:dyDescent="0.5500000000000000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row>
    <row r="181" spans="1:271" s="44" customFormat="1" x14ac:dyDescent="0.5500000000000000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row>
    <row r="182" spans="1:271" s="44" customFormat="1" x14ac:dyDescent="0.5500000000000000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row>
    <row r="183" spans="1:271" s="44" customFormat="1" x14ac:dyDescent="0.5500000000000000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row>
    <row r="184" spans="1:271" s="44" customFormat="1" x14ac:dyDescent="0.5500000000000000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row>
    <row r="185" spans="1:271" s="44" customFormat="1" x14ac:dyDescent="0.5500000000000000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row>
    <row r="186" spans="1:271" s="44" customFormat="1" x14ac:dyDescent="0.5500000000000000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row>
    <row r="187" spans="1:271" s="44" customFormat="1" ht="29.5" customHeight="1" x14ac:dyDescent="0.5500000000000000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row>
    <row r="188" spans="1:271" s="44" customFormat="1" x14ac:dyDescent="0.5500000000000000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row>
    <row r="189" spans="1:271" s="44" customFormat="1" x14ac:dyDescent="0.5500000000000000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row>
    <row r="190" spans="1:271" s="44" customFormat="1" x14ac:dyDescent="0.5500000000000000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row>
    <row r="191" spans="1:271" s="44" customFormat="1" x14ac:dyDescent="0.5500000000000000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row>
    <row r="192" spans="1:271" s="44" customFormat="1" x14ac:dyDescent="0.5500000000000000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row>
    <row r="193" spans="1:271" s="44" customFormat="1" x14ac:dyDescent="0.5500000000000000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row>
    <row r="194" spans="1:271" s="44" customFormat="1" x14ac:dyDescent="0.5500000000000000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row>
    <row r="195" spans="1:271" s="44" customFormat="1" x14ac:dyDescent="0.5500000000000000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row>
    <row r="196" spans="1:271" s="44" customFormat="1" ht="29.5" customHeight="1" x14ac:dyDescent="0.5500000000000000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row>
    <row r="197" spans="1:271" s="44" customFormat="1" x14ac:dyDescent="0.5500000000000000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row>
    <row r="198" spans="1:271" s="44" customFormat="1" x14ac:dyDescent="0.5500000000000000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row>
    <row r="199" spans="1:271" s="44" customFormat="1" x14ac:dyDescent="0.5500000000000000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row>
    <row r="200" spans="1:271" s="44" customFormat="1" x14ac:dyDescent="0.5500000000000000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row>
    <row r="201" spans="1:271" s="44" customFormat="1" x14ac:dyDescent="0.5500000000000000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row>
    <row r="202" spans="1:271" s="44" customFormat="1" x14ac:dyDescent="0.5500000000000000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row>
    <row r="203" spans="1:271" s="44" customFormat="1" x14ac:dyDescent="0.5500000000000000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row>
    <row r="204" spans="1:271" s="44" customFormat="1" x14ac:dyDescent="0.550000000000000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row>
    <row r="205" spans="1:271" s="44" customFormat="1" x14ac:dyDescent="0.5500000000000000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row>
    <row r="206" spans="1:271" s="44" customFormat="1" x14ac:dyDescent="0.5500000000000000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row>
    <row r="207" spans="1:271" s="44" customFormat="1" x14ac:dyDescent="0.5500000000000000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row>
    <row r="208" spans="1:271" s="44" customFormat="1" x14ac:dyDescent="0.5500000000000000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row>
    <row r="209" spans="1:271" s="44" customFormat="1" x14ac:dyDescent="0.5500000000000000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row>
    <row r="210" spans="1:271" s="44" customFormat="1" ht="29.5" customHeight="1" x14ac:dyDescent="0.5500000000000000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row>
    <row r="211" spans="1:271" s="44" customFormat="1" x14ac:dyDescent="0.5500000000000000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row>
    <row r="212" spans="1:271" s="44" customFormat="1" x14ac:dyDescent="0.5500000000000000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row>
    <row r="213" spans="1:271" s="44" customFormat="1" x14ac:dyDescent="0.5500000000000000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row>
    <row r="214" spans="1:271" s="44" customFormat="1" x14ac:dyDescent="0.550000000000000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row>
    <row r="215" spans="1:271" s="44" customFormat="1" x14ac:dyDescent="0.550000000000000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row>
    <row r="216" spans="1:271" s="44" customFormat="1" x14ac:dyDescent="0.5500000000000000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row>
    <row r="217" spans="1:271" s="44" customFormat="1" ht="29.5" customHeight="1" x14ac:dyDescent="0.5500000000000000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row>
    <row r="218" spans="1:271" s="44" customFormat="1" x14ac:dyDescent="0.5500000000000000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row>
    <row r="219" spans="1:271" s="44" customFormat="1" x14ac:dyDescent="0.5500000000000000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row>
    <row r="220" spans="1:271" s="44" customFormat="1" x14ac:dyDescent="0.5500000000000000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row>
    <row r="221" spans="1:271" s="44" customFormat="1" x14ac:dyDescent="0.5500000000000000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row>
    <row r="222" spans="1:271" s="44" customFormat="1" x14ac:dyDescent="0.5500000000000000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row>
    <row r="223" spans="1:271" s="44" customFormat="1" x14ac:dyDescent="0.5500000000000000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c r="IX223" s="48"/>
      <c r="IY223" s="48"/>
      <c r="IZ223" s="48"/>
      <c r="JA223" s="48"/>
      <c r="JB223" s="48"/>
      <c r="JC223" s="48"/>
      <c r="JD223" s="48"/>
      <c r="JE223" s="48"/>
      <c r="JF223" s="48"/>
      <c r="JG223" s="48"/>
      <c r="JH223" s="48"/>
      <c r="JI223" s="48"/>
      <c r="JJ223" s="48"/>
      <c r="JK223" s="48"/>
    </row>
    <row r="224" spans="1:271" s="44" customFormat="1" x14ac:dyDescent="0.5500000000000000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c r="IX224" s="48"/>
      <c r="IY224" s="48"/>
      <c r="IZ224" s="48"/>
      <c r="JA224" s="48"/>
      <c r="JB224" s="48"/>
      <c r="JC224" s="48"/>
      <c r="JD224" s="48"/>
      <c r="JE224" s="48"/>
      <c r="JF224" s="48"/>
      <c r="JG224" s="48"/>
      <c r="JH224" s="48"/>
      <c r="JI224" s="48"/>
      <c r="JJ224" s="48"/>
      <c r="JK224" s="48"/>
    </row>
    <row r="225" spans="1:271" s="44" customFormat="1" x14ac:dyDescent="0.5500000000000000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c r="IX225" s="48"/>
      <c r="IY225" s="48"/>
      <c r="IZ225" s="48"/>
      <c r="JA225" s="48"/>
      <c r="JB225" s="48"/>
      <c r="JC225" s="48"/>
      <c r="JD225" s="48"/>
      <c r="JE225" s="48"/>
      <c r="JF225" s="48"/>
      <c r="JG225" s="48"/>
      <c r="JH225" s="48"/>
      <c r="JI225" s="48"/>
      <c r="JJ225" s="48"/>
      <c r="JK225" s="48"/>
    </row>
    <row r="226" spans="1:271" s="44" customFormat="1" ht="29.5" customHeight="1" x14ac:dyDescent="0.5500000000000000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row>
    <row r="227" spans="1:271" s="44" customFormat="1" x14ac:dyDescent="0.5500000000000000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c r="IX227" s="48"/>
      <c r="IY227" s="48"/>
      <c r="IZ227" s="48"/>
      <c r="JA227" s="48"/>
      <c r="JB227" s="48"/>
      <c r="JC227" s="48"/>
      <c r="JD227" s="48"/>
      <c r="JE227" s="48"/>
      <c r="JF227" s="48"/>
      <c r="JG227" s="48"/>
      <c r="JH227" s="48"/>
      <c r="JI227" s="48"/>
      <c r="JJ227" s="48"/>
      <c r="JK227" s="48"/>
    </row>
    <row r="228" spans="1:271" s="44" customFormat="1" x14ac:dyDescent="0.5500000000000000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row>
    <row r="229" spans="1:271" s="44" customFormat="1" x14ac:dyDescent="0.5500000000000000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row>
    <row r="230" spans="1:271" s="44" customFormat="1" x14ac:dyDescent="0.5500000000000000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c r="JB230" s="48"/>
      <c r="JC230" s="48"/>
      <c r="JD230" s="48"/>
      <c r="JE230" s="48"/>
      <c r="JF230" s="48"/>
      <c r="JG230" s="48"/>
      <c r="JH230" s="48"/>
      <c r="JI230" s="48"/>
      <c r="JJ230" s="48"/>
      <c r="JK230" s="48"/>
    </row>
    <row r="231" spans="1:271" s="44" customFormat="1" x14ac:dyDescent="0.5500000000000000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c r="IX231" s="48"/>
      <c r="IY231" s="48"/>
      <c r="IZ231" s="48"/>
      <c r="JA231" s="48"/>
      <c r="JB231" s="48"/>
      <c r="JC231" s="48"/>
      <c r="JD231" s="48"/>
      <c r="JE231" s="48"/>
      <c r="JF231" s="48"/>
      <c r="JG231" s="48"/>
      <c r="JH231" s="48"/>
      <c r="JI231" s="48"/>
      <c r="JJ231" s="48"/>
      <c r="JK231" s="48"/>
    </row>
    <row r="232" spans="1:271" s="44" customFormat="1" x14ac:dyDescent="0.5500000000000000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c r="IX232" s="48"/>
      <c r="IY232" s="48"/>
      <c r="IZ232" s="48"/>
      <c r="JA232" s="48"/>
      <c r="JB232" s="48"/>
      <c r="JC232" s="48"/>
      <c r="JD232" s="48"/>
      <c r="JE232" s="48"/>
      <c r="JF232" s="48"/>
      <c r="JG232" s="48"/>
      <c r="JH232" s="48"/>
      <c r="JI232" s="48"/>
      <c r="JJ232" s="48"/>
      <c r="JK232" s="48"/>
    </row>
    <row r="233" spans="1:271" s="44" customFormat="1" x14ac:dyDescent="0.5500000000000000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row>
    <row r="234" spans="1:271" s="44" customFormat="1" x14ac:dyDescent="0.5500000000000000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row>
    <row r="235" spans="1:271" s="44" customFormat="1" x14ac:dyDescent="0.5500000000000000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row>
    <row r="236" spans="1:271" s="44" customFormat="1" x14ac:dyDescent="0.5500000000000000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row>
    <row r="237" spans="1:271" s="44" customFormat="1" ht="29.5" customHeight="1" x14ac:dyDescent="0.5500000000000000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row>
    <row r="238" spans="1:271" s="44" customFormat="1" x14ac:dyDescent="0.5500000000000000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row>
    <row r="239" spans="1:271" s="44" customFormat="1" x14ac:dyDescent="0.5500000000000000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row>
    <row r="240" spans="1:271" s="44" customFormat="1" x14ac:dyDescent="0.5500000000000000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row>
    <row r="241" spans="1:271" s="44" customFormat="1" x14ac:dyDescent="0.5500000000000000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row>
    <row r="242" spans="1:271" s="44" customFormat="1" x14ac:dyDescent="0.5500000000000000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row>
    <row r="243" spans="1:271" s="44" customFormat="1" x14ac:dyDescent="0.5500000000000000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row>
    <row r="244" spans="1:271" s="44" customFormat="1" x14ac:dyDescent="0.5500000000000000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row>
    <row r="245" spans="1:271" s="44" customFormat="1" x14ac:dyDescent="0.5500000000000000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row>
    <row r="246" spans="1:271" s="44" customFormat="1" x14ac:dyDescent="0.5500000000000000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row>
    <row r="247" spans="1:271" s="44" customFormat="1" ht="29.5" customHeight="1" x14ac:dyDescent="0.5500000000000000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row>
    <row r="248" spans="1:271" s="44" customFormat="1" x14ac:dyDescent="0.5500000000000000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row>
    <row r="249" spans="1:271" s="44" customFormat="1" x14ac:dyDescent="0.5500000000000000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row>
    <row r="250" spans="1:271" s="44" customFormat="1" x14ac:dyDescent="0.5500000000000000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row>
    <row r="251" spans="1:271" s="44" customFormat="1" x14ac:dyDescent="0.5500000000000000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row>
    <row r="252" spans="1:271" s="44" customFormat="1" x14ac:dyDescent="0.5500000000000000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row>
    <row r="253" spans="1:271" s="44" customFormat="1" x14ac:dyDescent="0.5500000000000000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row>
    <row r="254" spans="1:271" s="44" customFormat="1" x14ac:dyDescent="0.5500000000000000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row>
    <row r="255" spans="1:271" s="44" customFormat="1" x14ac:dyDescent="0.5500000000000000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row>
    <row r="256" spans="1:271" s="44" customFormat="1" x14ac:dyDescent="0.5500000000000000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row>
    <row r="257" spans="1:271" s="44" customFormat="1" x14ac:dyDescent="0.5500000000000000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row>
    <row r="258" spans="1:271" s="44" customFormat="1" x14ac:dyDescent="0.5500000000000000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row>
    <row r="259" spans="1:271" s="44" customFormat="1" x14ac:dyDescent="0.5500000000000000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row>
    <row r="260" spans="1:271" s="44" customFormat="1" x14ac:dyDescent="0.5500000000000000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row>
    <row r="261" spans="1:271" s="44" customFormat="1" x14ac:dyDescent="0.5500000000000000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row>
    <row r="262" spans="1:271" s="44" customFormat="1" x14ac:dyDescent="0.5500000000000000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row>
    <row r="263" spans="1:271" s="44" customFormat="1" x14ac:dyDescent="0.5500000000000000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row>
    <row r="264" spans="1:271" s="44" customFormat="1" x14ac:dyDescent="0.5500000000000000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row>
    <row r="265" spans="1:271" s="44" customFormat="1" ht="29.5" customHeight="1" x14ac:dyDescent="0.5500000000000000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row>
    <row r="266" spans="1:271" s="44" customForma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row>
    <row r="267" spans="1:271" s="44" customFormat="1" x14ac:dyDescent="0.5500000000000000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row>
    <row r="268" spans="1:271" s="44" customFormat="1" x14ac:dyDescent="0.5500000000000000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row>
    <row r="269" spans="1:271" s="44" customForma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row>
    <row r="270" spans="1:271" s="44" customFormat="1" x14ac:dyDescent="0.5500000000000000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row>
    <row r="271" spans="1:271" s="44" customFormat="1" x14ac:dyDescent="0.5500000000000000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row>
    <row r="272" spans="1:271" s="44" customFormat="1" x14ac:dyDescent="0.5500000000000000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row>
    <row r="273" spans="1:271" s="44" customFormat="1" x14ac:dyDescent="0.5500000000000000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row>
    <row r="274" spans="1:271" s="44" customFormat="1" x14ac:dyDescent="0.5500000000000000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row>
    <row r="275" spans="1:271" s="44" customFormat="1" x14ac:dyDescent="0.5500000000000000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row>
    <row r="276" spans="1:271" s="44" customFormat="1" x14ac:dyDescent="0.5500000000000000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row>
    <row r="277" spans="1:271" s="44" customFormat="1" x14ac:dyDescent="0.5500000000000000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row>
    <row r="278" spans="1:271" s="44" customFormat="1" x14ac:dyDescent="0.5500000000000000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row>
    <row r="279" spans="1:271" s="44" customFormat="1" x14ac:dyDescent="0.5500000000000000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row>
    <row r="280" spans="1:271" s="44" customFormat="1" x14ac:dyDescent="0.5500000000000000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row>
    <row r="281" spans="1:271" s="44" customFormat="1" ht="29.5" customHeight="1" x14ac:dyDescent="0.5500000000000000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row>
    <row r="282" spans="1:271" s="44" customFormat="1" x14ac:dyDescent="0.5500000000000000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row>
    <row r="283" spans="1:271" s="44" customFormat="1" x14ac:dyDescent="0.5500000000000000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row>
    <row r="284" spans="1:271" s="44" customFormat="1" x14ac:dyDescent="0.5500000000000000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row>
    <row r="285" spans="1:271" s="44" customFormat="1" x14ac:dyDescent="0.5500000000000000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row>
    <row r="286" spans="1:271" s="44" customFormat="1" x14ac:dyDescent="0.5500000000000000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row>
    <row r="287" spans="1:271" s="44" customFormat="1" x14ac:dyDescent="0.550000000000000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row>
    <row r="288" spans="1:271" s="44" customFormat="1" x14ac:dyDescent="0.550000000000000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row>
    <row r="289" spans="1:271" s="44" customFormat="1" x14ac:dyDescent="0.5500000000000000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row>
    <row r="290" spans="1:271" s="44" customFormat="1" x14ac:dyDescent="0.5500000000000000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row>
    <row r="291" spans="1:271" s="44" customFormat="1" x14ac:dyDescent="0.5500000000000000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row>
    <row r="292" spans="1:271" s="44" customFormat="1" x14ac:dyDescent="0.5500000000000000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row>
    <row r="293" spans="1:271" s="44" customFormat="1" x14ac:dyDescent="0.5500000000000000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row>
    <row r="294" spans="1:271" s="44" customFormat="1" ht="29.5" customHeight="1" x14ac:dyDescent="0.5500000000000000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row>
    <row r="295" spans="1:271" s="44" customFormat="1" x14ac:dyDescent="0.5500000000000000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row>
    <row r="296" spans="1:271" s="44" customFormat="1" x14ac:dyDescent="0.5500000000000000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row>
    <row r="297" spans="1:271" s="44" customFormat="1" x14ac:dyDescent="0.5500000000000000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row>
    <row r="298" spans="1:271" s="44" customFormat="1" x14ac:dyDescent="0.5500000000000000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row>
    <row r="299" spans="1:271" s="44" customFormat="1" x14ac:dyDescent="0.5500000000000000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row>
    <row r="300" spans="1:271" s="44" customFormat="1" x14ac:dyDescent="0.5500000000000000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row>
    <row r="301" spans="1:271" s="44" customFormat="1" x14ac:dyDescent="0.5500000000000000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row>
    <row r="302" spans="1:271" s="44" customFormat="1" x14ac:dyDescent="0.5500000000000000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row>
    <row r="303" spans="1:271" s="44" customFormat="1" x14ac:dyDescent="0.5500000000000000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c r="IX303" s="48"/>
      <c r="IY303" s="48"/>
      <c r="IZ303" s="48"/>
      <c r="JA303" s="48"/>
      <c r="JB303" s="48"/>
      <c r="JC303" s="48"/>
      <c r="JD303" s="48"/>
      <c r="JE303" s="48"/>
      <c r="JF303" s="48"/>
      <c r="JG303" s="48"/>
      <c r="JH303" s="48"/>
      <c r="JI303" s="48"/>
      <c r="JJ303" s="48"/>
      <c r="JK303" s="48"/>
    </row>
    <row r="304" spans="1:271" s="44" customFormat="1" x14ac:dyDescent="0.550000000000000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c r="IX304" s="48"/>
      <c r="IY304" s="48"/>
      <c r="IZ304" s="48"/>
      <c r="JA304" s="48"/>
      <c r="JB304" s="48"/>
      <c r="JC304" s="48"/>
      <c r="JD304" s="48"/>
      <c r="JE304" s="48"/>
      <c r="JF304" s="48"/>
      <c r="JG304" s="48"/>
      <c r="JH304" s="48"/>
      <c r="JI304" s="48"/>
      <c r="JJ304" s="48"/>
      <c r="JK304" s="48"/>
    </row>
    <row r="305" spans="1:271" s="44" customFormat="1" x14ac:dyDescent="0.5500000000000000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c r="IX305" s="48"/>
      <c r="IY305" s="48"/>
      <c r="IZ305" s="48"/>
      <c r="JA305" s="48"/>
      <c r="JB305" s="48"/>
      <c r="JC305" s="48"/>
      <c r="JD305" s="48"/>
      <c r="JE305" s="48"/>
      <c r="JF305" s="48"/>
      <c r="JG305" s="48"/>
      <c r="JH305" s="48"/>
      <c r="JI305" s="48"/>
      <c r="JJ305" s="48"/>
      <c r="JK305" s="48"/>
    </row>
    <row r="306" spans="1:271" s="44" customFormat="1" x14ac:dyDescent="0.5500000000000000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c r="IX306" s="48"/>
      <c r="IY306" s="48"/>
      <c r="IZ306" s="48"/>
      <c r="JA306" s="48"/>
      <c r="JB306" s="48"/>
      <c r="JC306" s="48"/>
      <c r="JD306" s="48"/>
      <c r="JE306" s="48"/>
      <c r="JF306" s="48"/>
      <c r="JG306" s="48"/>
      <c r="JH306" s="48"/>
      <c r="JI306" s="48"/>
      <c r="JJ306" s="48"/>
      <c r="JK306" s="48"/>
    </row>
    <row r="307" spans="1:271" s="44" customFormat="1" x14ac:dyDescent="0.5500000000000000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c r="IX307" s="48"/>
      <c r="IY307" s="48"/>
      <c r="IZ307" s="48"/>
      <c r="JA307" s="48"/>
      <c r="JB307" s="48"/>
      <c r="JC307" s="48"/>
      <c r="JD307" s="48"/>
      <c r="JE307" s="48"/>
      <c r="JF307" s="48"/>
      <c r="JG307" s="48"/>
      <c r="JH307" s="48"/>
      <c r="JI307" s="48"/>
      <c r="JJ307" s="48"/>
      <c r="JK307" s="48"/>
    </row>
    <row r="308" spans="1:271" s="44" customFormat="1" x14ac:dyDescent="0.5500000000000000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c r="IX308" s="48"/>
      <c r="IY308" s="48"/>
      <c r="IZ308" s="48"/>
      <c r="JA308" s="48"/>
      <c r="JB308" s="48"/>
      <c r="JC308" s="48"/>
      <c r="JD308" s="48"/>
      <c r="JE308" s="48"/>
      <c r="JF308" s="48"/>
      <c r="JG308" s="48"/>
      <c r="JH308" s="48"/>
      <c r="JI308" s="48"/>
      <c r="JJ308" s="48"/>
      <c r="JK308" s="48"/>
    </row>
    <row r="309" spans="1:271" s="44" customFormat="1" x14ac:dyDescent="0.5500000000000000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c r="IX309" s="48"/>
      <c r="IY309" s="48"/>
      <c r="IZ309" s="48"/>
      <c r="JA309" s="48"/>
      <c r="JB309" s="48"/>
      <c r="JC309" s="48"/>
      <c r="JD309" s="48"/>
      <c r="JE309" s="48"/>
      <c r="JF309" s="48"/>
      <c r="JG309" s="48"/>
      <c r="JH309" s="48"/>
      <c r="JI309" s="48"/>
      <c r="JJ309" s="48"/>
      <c r="JK309" s="48"/>
    </row>
    <row r="310" spans="1:271" s="44" customFormat="1" ht="29.5" customHeight="1" x14ac:dyDescent="0.5500000000000000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c r="IX310" s="48"/>
      <c r="IY310" s="48"/>
      <c r="IZ310" s="48"/>
      <c r="JA310" s="48"/>
      <c r="JB310" s="48"/>
      <c r="JC310" s="48"/>
      <c r="JD310" s="48"/>
      <c r="JE310" s="48"/>
      <c r="JF310" s="48"/>
      <c r="JG310" s="48"/>
      <c r="JH310" s="48"/>
      <c r="JI310" s="48"/>
      <c r="JJ310" s="48"/>
      <c r="JK310" s="48"/>
    </row>
    <row r="311" spans="1:271" s="44" customFormat="1" x14ac:dyDescent="0.5500000000000000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row>
    <row r="312" spans="1:271" s="44" customFormat="1" x14ac:dyDescent="0.5500000000000000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row>
    <row r="313" spans="1:271" s="44" customFormat="1" x14ac:dyDescent="0.5500000000000000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row>
    <row r="314" spans="1:271" s="44" customFormat="1" x14ac:dyDescent="0.5500000000000000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row>
    <row r="315" spans="1:271" s="44" customFormat="1" x14ac:dyDescent="0.5500000000000000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row>
    <row r="316" spans="1:271" s="44" customFormat="1" x14ac:dyDescent="0.5500000000000000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row>
    <row r="317" spans="1:271" s="44" customFormat="1" x14ac:dyDescent="0.5500000000000000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row>
    <row r="318" spans="1:271" s="44" customFormat="1" x14ac:dyDescent="0.5500000000000000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row>
    <row r="319" spans="1:271" s="44" customFormat="1" x14ac:dyDescent="0.5500000000000000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row>
    <row r="320" spans="1:271" s="44" customFormat="1" x14ac:dyDescent="0.5500000000000000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row>
    <row r="321" spans="1:271" s="44" customFormat="1" x14ac:dyDescent="0.5500000000000000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row>
    <row r="322" spans="1:271" s="71" customFormat="1" x14ac:dyDescent="0.5500000000000000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row>
  </sheetData>
  <sheetProtection algorithmName="SHA-512" hashValue="DtYkSg3ikOuzwDJAYoB38WPc5fx6mwHfiFlHtstu/6hmIsv7OR49cY31rfl4+cp5KxLuNjIh1hXD0LzTRbLUTA==" saltValue="4+9p5qSBIFYHfFMvmchnLw==" spinCount="100000" sheet="1" objects="1" scenarios="1"/>
  <mergeCells count="33">
    <mergeCell ref="B5:E5"/>
    <mergeCell ref="B90:B91"/>
    <mergeCell ref="C90:C91"/>
    <mergeCell ref="B44:C44"/>
    <mergeCell ref="C54:E54"/>
    <mergeCell ref="C55:E55"/>
    <mergeCell ref="B7:C7"/>
    <mergeCell ref="B23:E23"/>
    <mergeCell ref="B26:C26"/>
    <mergeCell ref="B41:E41"/>
    <mergeCell ref="C36:E36"/>
    <mergeCell ref="C40:E40"/>
    <mergeCell ref="B42:B43"/>
    <mergeCell ref="C42:C43"/>
    <mergeCell ref="D42:E42"/>
    <mergeCell ref="C19:E19"/>
    <mergeCell ref="C22:E22"/>
    <mergeCell ref="B24:B25"/>
    <mergeCell ref="C24:C25"/>
    <mergeCell ref="D24:E24"/>
    <mergeCell ref="B79:C79"/>
    <mergeCell ref="C89:E89"/>
    <mergeCell ref="B59:E59"/>
    <mergeCell ref="B60:B61"/>
    <mergeCell ref="C60:C61"/>
    <mergeCell ref="D60:E60"/>
    <mergeCell ref="B62:C62"/>
    <mergeCell ref="C72:E72"/>
    <mergeCell ref="C75:E75"/>
    <mergeCell ref="B77:B78"/>
    <mergeCell ref="C77:C78"/>
    <mergeCell ref="D77:E77"/>
    <mergeCell ref="B76:E76"/>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5" operator="equal" id="{551BEA92-94E4-41A1-9999-0E3FEE649E95}">
            <xm:f>'Data Validation Lists'!$B$5</xm:f>
            <x14:dxf>
              <font>
                <b/>
                <i val="0"/>
                <color theme="0"/>
              </font>
              <fill>
                <patternFill>
                  <bgColor rgb="FF757575"/>
                </patternFill>
              </fill>
            </x14:dxf>
          </x14:cfRule>
          <x14:cfRule type="cellIs" priority="6" operator="equal" id="{99E8E1C0-FB83-42C4-A8E2-0AB0E0F23201}">
            <xm:f>'Data Validation Lists'!$B$4</xm:f>
            <x14:dxf>
              <font>
                <b/>
                <i val="0"/>
                <color theme="0"/>
              </font>
              <fill>
                <patternFill>
                  <bgColor rgb="FFFF0000"/>
                </patternFill>
              </fill>
            </x14:dxf>
          </x14:cfRule>
          <x14:cfRule type="cellIs" priority="7" operator="equal" id="{A8A3E2E6-AD29-4E45-A8EC-548924226813}">
            <xm:f>'Data Validation Lists'!$B$3</xm:f>
            <x14:dxf>
              <font>
                <b/>
                <i val="0"/>
                <color theme="0"/>
              </font>
              <fill>
                <patternFill>
                  <bgColor rgb="FFFFC000"/>
                </patternFill>
              </fill>
            </x14:dxf>
          </x14:cfRule>
          <x14:cfRule type="cellIs" priority="8" operator="equal" id="{070C977E-30A0-4768-8C95-E498E1512C49}">
            <xm:f>'Data Validation Lists'!$B$2</xm:f>
            <x14:dxf>
              <font>
                <b/>
                <i val="0"/>
                <color theme="0"/>
              </font>
              <fill>
                <patternFill>
                  <bgColor rgb="FF70AD47"/>
                </patternFill>
              </fill>
            </x14:dxf>
          </x14:cfRule>
          <xm:sqref>D94:F94</xm:sqref>
        </x14:conditionalFormatting>
        <x14:conditionalFormatting xmlns:xm="http://schemas.microsoft.com/office/excel/2006/main">
          <x14:cfRule type="cellIs" priority="1" operator="equal" id="{8C775B0C-EE14-4B59-B6D3-CE27FC4C2B9C}">
            <xm:f>'Data Validation Lists'!$B$5</xm:f>
            <x14:dxf>
              <font>
                <b/>
                <i val="0"/>
                <color theme="0"/>
              </font>
              <fill>
                <patternFill>
                  <bgColor rgb="FF757575"/>
                </patternFill>
              </fill>
            </x14:dxf>
          </x14:cfRule>
          <x14:cfRule type="cellIs" priority="2" operator="equal" id="{7BCCB1AD-88B6-4BF6-A599-09F8E5390522}">
            <xm:f>'Data Validation Lists'!$B$4</xm:f>
            <x14:dxf>
              <font>
                <b/>
                <i val="0"/>
                <color theme="0"/>
              </font>
              <fill>
                <patternFill>
                  <bgColor rgb="FFFF0000"/>
                </patternFill>
              </fill>
            </x14:dxf>
          </x14:cfRule>
          <x14:cfRule type="cellIs" priority="3" operator="equal" id="{6AAC0726-D752-4248-9149-C488A171D129}">
            <xm:f>'Data Validation Lists'!$B$3</xm:f>
            <x14:dxf>
              <font>
                <b/>
                <i val="0"/>
                <color theme="0"/>
              </font>
              <fill>
                <patternFill>
                  <bgColor rgb="FFFFC000"/>
                </patternFill>
              </fill>
            </x14:dxf>
          </x14:cfRule>
          <x14:cfRule type="cellIs" priority="4" operator="equal" id="{88D7AF16-5090-46D8-8B83-3B4FFDE28B98}">
            <xm:f>'Data Validation Lists'!$B$2</xm:f>
            <x14:dxf>
              <font>
                <b/>
                <i val="0"/>
                <color theme="0"/>
              </font>
              <fill>
                <patternFill>
                  <bgColor rgb="FF70AD47"/>
                </patternFill>
              </fill>
            </x14:dxf>
          </x14:cfRule>
          <xm:sqref>D94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G15"/>
  <sheetViews>
    <sheetView showGridLines="0" rightToLeft="1" zoomScaleNormal="100" workbookViewId="0">
      <selection activeCell="K7" sqref="K7:K43"/>
    </sheetView>
  </sheetViews>
  <sheetFormatPr defaultColWidth="8.81640625" defaultRowHeight="18.5" x14ac:dyDescent="0.55000000000000004"/>
  <cols>
    <col min="1" max="1" width="18.1796875" style="78" customWidth="1"/>
    <col min="2" max="2" width="22.54296875" style="78" customWidth="1"/>
    <col min="3" max="3" width="36.453125" style="78" customWidth="1"/>
    <col min="4" max="4" width="18.1796875" style="78" customWidth="1"/>
    <col min="5" max="5" width="29.81640625" style="78" customWidth="1"/>
    <col min="6" max="6" width="13.1796875" style="78" customWidth="1"/>
    <col min="7" max="16384" width="8.81640625" style="78"/>
  </cols>
  <sheetData>
    <row r="1" spans="1:7" x14ac:dyDescent="0.55000000000000004">
      <c r="A1" s="132"/>
      <c r="B1" s="133"/>
      <c r="C1" s="133"/>
      <c r="D1" s="133"/>
      <c r="E1" s="133"/>
      <c r="F1" s="99"/>
    </row>
    <row r="2" spans="1:7" x14ac:dyDescent="0.55000000000000004">
      <c r="A2" s="130"/>
      <c r="B2" s="131"/>
      <c r="C2" s="131"/>
      <c r="D2" s="131"/>
      <c r="E2" s="131"/>
      <c r="F2" s="80"/>
    </row>
    <row r="3" spans="1:7" ht="72.650000000000006" customHeight="1" x14ac:dyDescent="0.55000000000000004">
      <c r="A3" s="130"/>
      <c r="B3" s="131"/>
      <c r="C3" s="131"/>
      <c r="D3" s="131"/>
      <c r="E3" s="131"/>
      <c r="F3" s="80"/>
      <c r="G3" s="79"/>
    </row>
    <row r="4" spans="1:7" ht="30" customHeight="1" x14ac:dyDescent="0.55000000000000004">
      <c r="A4" s="73"/>
      <c r="B4" s="82"/>
      <c r="C4" s="191"/>
      <c r="D4" s="82"/>
      <c r="E4" s="191"/>
      <c r="F4" s="80"/>
    </row>
    <row r="5" spans="1:7" ht="27" x14ac:dyDescent="0.55000000000000004">
      <c r="A5" s="73"/>
      <c r="B5" s="194"/>
      <c r="C5" s="194"/>
      <c r="D5" s="83"/>
      <c r="E5" s="84"/>
      <c r="F5" s="80"/>
    </row>
    <row r="6" spans="1:7" ht="27" x14ac:dyDescent="0.55000000000000004">
      <c r="A6" s="73"/>
      <c r="B6" s="194"/>
      <c r="C6" s="194"/>
      <c r="D6" s="83"/>
      <c r="E6" s="84"/>
      <c r="F6" s="80"/>
      <c r="G6" s="81"/>
    </row>
    <row r="7" spans="1:7" x14ac:dyDescent="0.55000000000000004">
      <c r="A7" s="73"/>
      <c r="B7" s="44"/>
      <c r="C7" s="44"/>
      <c r="D7" s="44"/>
      <c r="E7" s="44"/>
      <c r="F7" s="80"/>
    </row>
    <row r="8" spans="1:7" ht="42" customHeight="1" x14ac:dyDescent="0.55000000000000004">
      <c r="A8" s="73"/>
      <c r="B8" s="299" t="s">
        <v>125</v>
      </c>
      <c r="C8" s="300"/>
      <c r="D8" s="300"/>
      <c r="E8" s="301"/>
      <c r="F8" s="80"/>
    </row>
    <row r="9" spans="1:7" ht="39" customHeight="1" x14ac:dyDescent="0.55000000000000004">
      <c r="A9" s="73"/>
      <c r="B9" s="106" t="s">
        <v>127</v>
      </c>
      <c r="C9" s="219"/>
      <c r="D9" s="106" t="s">
        <v>126</v>
      </c>
      <c r="E9" s="217"/>
      <c r="F9" s="80"/>
    </row>
    <row r="10" spans="1:7" ht="74" x14ac:dyDescent="0.55000000000000004">
      <c r="A10" s="73"/>
      <c r="B10" s="107" t="s">
        <v>509</v>
      </c>
      <c r="C10" s="220"/>
      <c r="D10" s="106" t="s">
        <v>128</v>
      </c>
      <c r="E10" s="218" t="s">
        <v>122</v>
      </c>
      <c r="F10" s="80"/>
      <c r="G10" s="81"/>
    </row>
    <row r="11" spans="1:7" ht="141" customHeight="1" x14ac:dyDescent="0.55000000000000004">
      <c r="A11" s="73"/>
      <c r="B11" s="106" t="s">
        <v>130</v>
      </c>
      <c r="C11" s="219"/>
      <c r="D11" s="106" t="s">
        <v>131</v>
      </c>
      <c r="E11" s="217"/>
      <c r="F11" s="80"/>
    </row>
    <row r="12" spans="1:7" ht="63" customHeight="1" x14ac:dyDescent="0.55000000000000004">
      <c r="A12" s="73"/>
      <c r="B12" s="61"/>
      <c r="C12" s="85"/>
      <c r="D12" s="61"/>
      <c r="E12" s="44"/>
      <c r="F12" s="80"/>
    </row>
    <row r="13" spans="1:7" ht="50.25" customHeight="1" x14ac:dyDescent="0.55000000000000004">
      <c r="A13" s="73"/>
      <c r="B13" s="299" t="s">
        <v>129</v>
      </c>
      <c r="C13" s="300"/>
      <c r="D13" s="301"/>
      <c r="E13" s="221">
        <v>1</v>
      </c>
      <c r="F13" s="80"/>
    </row>
    <row r="14" spans="1:7" ht="63" customHeight="1" x14ac:dyDescent="0.55000000000000004">
      <c r="A14" s="128"/>
      <c r="B14" s="44"/>
      <c r="C14" s="44"/>
      <c r="D14" s="44"/>
      <c r="E14" s="44"/>
      <c r="F14" s="80"/>
    </row>
    <row r="15" spans="1:7" ht="19" thickBot="1" x14ac:dyDescent="0.6">
      <c r="A15" s="123"/>
      <c r="B15" s="192" t="s">
        <v>421</v>
      </c>
      <c r="C15" s="125" t="str">
        <f>الرئيسية!D11</f>
        <v>عام</v>
      </c>
      <c r="D15" s="125"/>
      <c r="E15" s="192" t="s">
        <v>422</v>
      </c>
      <c r="F15" s="126" t="str">
        <f>الرئيسية!G11</f>
        <v>أبيض</v>
      </c>
    </row>
  </sheetData>
  <sheetProtection algorithmName="SHA-512" hashValue="yyHgilBkeHSIiUFPUOphAuyKLsHeEsojviUKzE9gQaATjxoDxn/hwVRKSMiBmZnrSdLJHnKzfJo8LMbHzm/MxQ==" saltValue="PNMBGl5nYwpOMK0cS8K3Sw==" spinCount="100000" sheet="1" objects="1" scenarios="1"/>
  <mergeCells count="2">
    <mergeCell ref="B8:E8"/>
    <mergeCell ref="B13:D13"/>
  </mergeCells>
  <dataValidations count="1">
    <dataValidation type="list" allowBlank="1" showInputMessage="1" showErrorMessage="1" sqref="E13" xr:uid="{00000000-0002-0000-0A00-000000000000}">
      <formula1>"1,2,3"</formula1>
    </dataValidation>
  </dataValidations>
  <pageMargins left="0.7" right="0.7" top="0.75" bottom="0.75" header="0.3" footer="0.3"/>
  <pageSetup orientation="portrait" horizontalDpi="1200" verticalDpi="1200" r:id="rId1"/>
  <headerFooter>
    <oddHeader>&amp;L&amp;"Arial,Regular"&amp;09&amp;B&amp;K3EB43EPUBLIC</oddHeader>
    <oddFooter>&amp;R&amp;1#&amp;"Courier New"&amp;10&amp;KFF8C00مقيد – داخلي</oddFooter>
    <evenHeader>&amp;L&amp;"Arial,Regular"&amp;09&amp;B&amp;K3EB43EPUBLIC</evenHeader>
    <firstHeader>&amp;L&amp;"Arial,Regular"&amp;09&amp;B&amp;K3EB43EPUBLIC</first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U177"/>
  <sheetViews>
    <sheetView showGridLines="0" showZeros="0" rightToLeft="1" topLeftCell="D2" zoomScaleNormal="100" workbookViewId="0">
      <selection activeCell="K7" sqref="K7:K43"/>
    </sheetView>
  </sheetViews>
  <sheetFormatPr defaultColWidth="9.1796875" defaultRowHeight="18" x14ac:dyDescent="0.4"/>
  <cols>
    <col min="1" max="1" width="5.81640625" style="169" customWidth="1"/>
    <col min="2" max="2" width="29.81640625" style="169" customWidth="1"/>
    <col min="3" max="5" width="20.81640625" style="169" customWidth="1"/>
    <col min="6" max="6" width="16.7265625" style="187" customWidth="1"/>
    <col min="7" max="7" width="20.81640625" style="187" hidden="1" customWidth="1"/>
    <col min="8" max="8" width="15.54296875" style="187" customWidth="1"/>
    <col min="9" max="9" width="21.1796875" style="187" customWidth="1"/>
    <col min="10" max="10" width="79.453125" style="150" customWidth="1"/>
    <col min="11" max="11" width="22" style="169" customWidth="1"/>
    <col min="12" max="12" width="27.81640625" style="169" hidden="1" customWidth="1"/>
    <col min="13" max="13" width="25.453125" style="169" hidden="1" customWidth="1"/>
    <col min="14" max="14" width="24.26953125" style="169" hidden="1" customWidth="1"/>
    <col min="15" max="15" width="27.54296875" style="169" customWidth="1"/>
    <col min="16" max="16" width="25.54296875" style="169" customWidth="1"/>
    <col min="17" max="17" width="25.453125" style="169" customWidth="1"/>
    <col min="18" max="18" width="8.1796875" style="169" customWidth="1"/>
    <col min="19" max="16384" width="9.1796875" style="169"/>
  </cols>
  <sheetData>
    <row r="1" spans="1:21" s="150" customFormat="1" ht="22.5" customHeight="1" x14ac:dyDescent="0.4">
      <c r="A1" s="144"/>
      <c r="B1" s="145"/>
      <c r="C1" s="145"/>
      <c r="D1" s="145"/>
      <c r="E1" s="145"/>
      <c r="F1" s="146"/>
      <c r="G1" s="146"/>
      <c r="H1" s="146"/>
      <c r="I1" s="146"/>
      <c r="J1" s="145"/>
      <c r="K1" s="147"/>
      <c r="L1" s="147"/>
      <c r="M1" s="147"/>
      <c r="N1" s="147"/>
      <c r="O1" s="147"/>
      <c r="P1" s="147"/>
      <c r="Q1" s="147"/>
      <c r="R1" s="148"/>
      <c r="S1" s="149"/>
    </row>
    <row r="2" spans="1:21" s="150" customFormat="1" ht="22.5" customHeight="1" x14ac:dyDescent="0.4">
      <c r="A2" s="151"/>
      <c r="B2" s="152"/>
      <c r="C2" s="152"/>
      <c r="D2" s="152"/>
      <c r="E2" s="152"/>
      <c r="F2" s="153"/>
      <c r="G2" s="153"/>
      <c r="H2" s="153"/>
      <c r="I2" s="153"/>
      <c r="J2" s="152"/>
      <c r="K2" s="154"/>
      <c r="L2" s="154"/>
      <c r="M2" s="154"/>
      <c r="N2" s="154"/>
      <c r="O2" s="154"/>
      <c r="P2" s="154"/>
      <c r="Q2" s="154"/>
      <c r="R2" s="155"/>
      <c r="S2" s="156"/>
    </row>
    <row r="3" spans="1:21" s="150" customFormat="1" ht="22.5" customHeight="1" x14ac:dyDescent="0.4">
      <c r="A3" s="151"/>
      <c r="B3" s="152"/>
      <c r="C3" s="152"/>
      <c r="D3" s="152"/>
      <c r="E3" s="152"/>
      <c r="F3" s="153"/>
      <c r="G3" s="153"/>
      <c r="H3" s="153"/>
      <c r="I3" s="153"/>
      <c r="J3" s="152"/>
      <c r="K3" s="154"/>
      <c r="L3" s="154"/>
      <c r="M3" s="154"/>
      <c r="N3" s="154"/>
      <c r="O3" s="154"/>
      <c r="P3" s="154"/>
      <c r="Q3" s="154"/>
      <c r="R3" s="155"/>
      <c r="S3" s="156"/>
    </row>
    <row r="4" spans="1:21" s="150" customFormat="1" ht="35.15" customHeight="1" x14ac:dyDescent="0.4">
      <c r="A4" s="157"/>
      <c r="B4" s="158"/>
      <c r="C4" s="158"/>
      <c r="D4" s="158"/>
      <c r="E4" s="158"/>
      <c r="F4" s="159"/>
      <c r="G4" s="159"/>
      <c r="H4" s="159"/>
      <c r="I4" s="159"/>
      <c r="J4" s="158"/>
      <c r="K4" s="160"/>
      <c r="L4" s="160"/>
      <c r="M4" s="160"/>
      <c r="N4" s="160"/>
      <c r="O4" s="160"/>
      <c r="P4" s="160"/>
      <c r="Q4" s="160"/>
      <c r="R4" s="161"/>
      <c r="S4" s="162"/>
    </row>
    <row r="5" spans="1:21" s="150" customFormat="1" ht="30" customHeight="1" x14ac:dyDescent="0.4">
      <c r="A5" s="157"/>
      <c r="B5" s="158"/>
      <c r="C5" s="158"/>
      <c r="D5" s="158"/>
      <c r="E5" s="158"/>
      <c r="F5" s="159"/>
      <c r="G5" s="159"/>
      <c r="H5" s="159"/>
      <c r="I5" s="159"/>
      <c r="J5" s="158"/>
      <c r="K5" s="161"/>
      <c r="L5" s="161"/>
      <c r="M5" s="161"/>
      <c r="N5" s="161"/>
      <c r="O5" s="161"/>
      <c r="P5" s="161"/>
      <c r="Q5" s="161"/>
      <c r="R5" s="161"/>
      <c r="S5" s="162"/>
    </row>
    <row r="6" spans="1:21" s="150" customFormat="1" ht="111.75" customHeight="1" x14ac:dyDescent="0.4">
      <c r="A6" s="157"/>
      <c r="B6" s="193" t="s">
        <v>426</v>
      </c>
      <c r="C6" s="349" t="s">
        <v>427</v>
      </c>
      <c r="D6" s="349"/>
      <c r="E6" s="349"/>
      <c r="F6" s="193" t="s">
        <v>428</v>
      </c>
      <c r="G6" s="193" t="s">
        <v>463</v>
      </c>
      <c r="H6" s="193" t="s">
        <v>429</v>
      </c>
      <c r="I6" s="193" t="s">
        <v>430</v>
      </c>
      <c r="J6" s="193" t="s">
        <v>431</v>
      </c>
      <c r="K6" s="193" t="s">
        <v>432</v>
      </c>
      <c r="L6" s="193"/>
      <c r="M6" s="193" t="s">
        <v>433</v>
      </c>
      <c r="N6" s="193" t="s">
        <v>434</v>
      </c>
      <c r="O6" s="193" t="s">
        <v>435</v>
      </c>
      <c r="P6" s="193" t="s">
        <v>436</v>
      </c>
      <c r="Q6" s="193" t="s">
        <v>437</v>
      </c>
      <c r="R6" s="161"/>
      <c r="S6" s="162"/>
    </row>
    <row r="7" spans="1:21" ht="111" x14ac:dyDescent="0.4">
      <c r="A7" s="164"/>
      <c r="B7" s="326" t="s">
        <v>438</v>
      </c>
      <c r="C7" s="350" t="s">
        <v>6</v>
      </c>
      <c r="D7" s="333" t="s">
        <v>58</v>
      </c>
      <c r="E7" s="334"/>
      <c r="F7" s="183" t="s">
        <v>439</v>
      </c>
      <c r="G7" s="183">
        <v>3</v>
      </c>
      <c r="H7" s="184" t="s">
        <v>7</v>
      </c>
      <c r="I7" s="188" t="str">
        <f>IF(AND('معلومات عن المرفق 2'!$E$13=1,G7&gt;=1),'Data Validation Lists'!$B$12,IF(AND('معلومات عن المرفق 2'!$E$13=2,G7&gt;=2),'Data Validation Lists'!$B$12,IF(AND('معلومات عن المرفق 2'!$E$13=3,G7=3),'Data Validation Lists'!$B$12,'Data Validation Lists'!$B$13)))</f>
        <v>ينطبق - Applicable</v>
      </c>
      <c r="J7" s="172" t="s">
        <v>479</v>
      </c>
      <c r="K7" s="171" t="s">
        <v>246</v>
      </c>
      <c r="L7" s="165">
        <f>IF(K7="مطبق كليًا  - Implemented",3,IF(K7="مطبق جزئيًا  - Partially Implemented",2,IF(K7="غير مطبق  - Not Implemented",1,0)))</f>
        <v>3</v>
      </c>
      <c r="M7" s="166"/>
      <c r="N7" s="166"/>
      <c r="O7" s="215"/>
      <c r="P7" s="215"/>
      <c r="Q7" s="166"/>
      <c r="R7" s="167"/>
      <c r="S7" s="168"/>
      <c r="U7" s="170"/>
    </row>
    <row r="8" spans="1:21" ht="111" x14ac:dyDescent="0.4">
      <c r="A8" s="164"/>
      <c r="B8" s="327"/>
      <c r="C8" s="330"/>
      <c r="D8" s="335"/>
      <c r="E8" s="336"/>
      <c r="F8" s="183" t="s">
        <v>439</v>
      </c>
      <c r="G8" s="183">
        <v>3</v>
      </c>
      <c r="H8" s="184" t="s">
        <v>19</v>
      </c>
      <c r="I8" s="188" t="str">
        <f>IF(AND('معلومات عن المرفق 2'!$E$13=1,G8&gt;=1),'Data Validation Lists'!$B$12,IF(AND('معلومات عن المرفق 2'!$E$13=2,G8&gt;=2),'Data Validation Lists'!$B$12,IF(AND('معلومات عن المرفق 2'!$E$13=3,G8=3),'Data Validation Lists'!$B$12,'Data Validation Lists'!$B$13)))</f>
        <v>ينطبق - Applicable</v>
      </c>
      <c r="J8" s="172" t="s">
        <v>253</v>
      </c>
      <c r="K8" s="171" t="s">
        <v>246</v>
      </c>
      <c r="L8" s="165">
        <f t="shared" ref="L8:L71" si="0">IF(K8="مطبق كليًا  - Implemented",3,IF(K8="مطبق جزئيًا  - Partially Implemented",2,IF(K8="غير مطبق  - Not Implemented",1,0)))</f>
        <v>3</v>
      </c>
      <c r="M8" s="166"/>
      <c r="N8" s="166"/>
      <c r="O8" s="215"/>
      <c r="P8" s="215"/>
      <c r="Q8" s="166"/>
      <c r="R8" s="167"/>
      <c r="S8" s="168"/>
    </row>
    <row r="9" spans="1:21" ht="129.5" x14ac:dyDescent="0.4">
      <c r="A9" s="164"/>
      <c r="B9" s="327"/>
      <c r="C9" s="331"/>
      <c r="D9" s="337"/>
      <c r="E9" s="338"/>
      <c r="F9" s="183" t="s">
        <v>439</v>
      </c>
      <c r="G9" s="183">
        <v>3</v>
      </c>
      <c r="H9" s="184" t="s">
        <v>33</v>
      </c>
      <c r="I9" s="188" t="str">
        <f>IF(AND('معلومات عن المرفق 2'!$E$13=1,G9&gt;=1),'Data Validation Lists'!$B$12,IF(AND('معلومات عن المرفق 2'!$E$13=2,G9&gt;=2),'Data Validation Lists'!$B$12,IF(AND('معلومات عن المرفق 2'!$E$13=3,G9=3),'Data Validation Lists'!$B$12,'Data Validation Lists'!$B$13)))</f>
        <v>ينطبق - Applicable</v>
      </c>
      <c r="J9" s="172" t="s">
        <v>254</v>
      </c>
      <c r="K9" s="171" t="s">
        <v>246</v>
      </c>
      <c r="L9" s="165">
        <f t="shared" si="0"/>
        <v>3</v>
      </c>
      <c r="M9" s="166"/>
      <c r="N9" s="166"/>
      <c r="O9" s="215"/>
      <c r="P9" s="215"/>
      <c r="Q9" s="166"/>
      <c r="R9" s="167"/>
      <c r="S9" s="168"/>
    </row>
    <row r="10" spans="1:21" ht="92.5" x14ac:dyDescent="0.4">
      <c r="A10" s="164"/>
      <c r="B10" s="327"/>
      <c r="C10" s="329" t="s">
        <v>18</v>
      </c>
      <c r="D10" s="341" t="s">
        <v>59</v>
      </c>
      <c r="E10" s="342"/>
      <c r="F10" s="183" t="s">
        <v>439</v>
      </c>
      <c r="G10" s="183">
        <v>3</v>
      </c>
      <c r="H10" s="184" t="s">
        <v>9</v>
      </c>
      <c r="I10" s="188" t="str">
        <f>IF(AND('معلومات عن المرفق 2'!$E$13=1,G10&gt;=1),'Data Validation Lists'!$B$12,IF(AND('معلومات عن المرفق 2'!$E$13=2,G10&gt;=2),'Data Validation Lists'!$B$12,IF(AND('معلومات عن المرفق 2'!$E$13=3,G10=3),'Data Validation Lists'!$B$12,'Data Validation Lists'!$B$13)))</f>
        <v>ينطبق - Applicable</v>
      </c>
      <c r="J10" s="172" t="s">
        <v>255</v>
      </c>
      <c r="K10" s="171" t="str">
        <f>IF(L10=3,"مطبق كليًا  - Implemented",IF(L10=0,"لاينطبق على الجهة  - Not Applicable",IF(L10=1,"غير مطبق  - Not Implemented",IF(3&lt;L10&gt;1,"مطبق جزئيًا  - Partially Implemented"," "))))</f>
        <v>مطبق كليًا  - Implemented</v>
      </c>
      <c r="L10" s="165">
        <f>IFERROR(AVERAGEIFS(L11:L12,I11:I12,"&lt;&gt;لا ينطبق - Not Applicable",L11:L12,"&lt;&gt;0"),AVERAGEIF(I11:I12,"&lt;&gt;لا ينطبق - Not Applicable",L11:L12))</f>
        <v>3</v>
      </c>
      <c r="M10" s="166"/>
      <c r="N10" s="166"/>
      <c r="O10" s="215"/>
      <c r="P10" s="215"/>
      <c r="Q10" s="166"/>
      <c r="R10" s="167"/>
      <c r="S10" s="168"/>
    </row>
    <row r="11" spans="1:21" ht="111" x14ac:dyDescent="0.4">
      <c r="A11" s="164"/>
      <c r="B11" s="327"/>
      <c r="C11" s="330"/>
      <c r="D11" s="343"/>
      <c r="E11" s="344"/>
      <c r="F11" s="183" t="s">
        <v>440</v>
      </c>
      <c r="G11" s="183">
        <v>3</v>
      </c>
      <c r="H11" s="184" t="s">
        <v>258</v>
      </c>
      <c r="I11" s="188" t="str">
        <f>IF(AND('معلومات عن المرفق 2'!$E$13=1,G11&gt;=1),'Data Validation Lists'!$B$12,IF(AND('معلومات عن المرفق 2'!$E$13=2,G11&gt;=2),'Data Validation Lists'!$B$12,IF(AND('معلومات عن المرفق 2'!$E$13=3,G11=3),'Data Validation Lists'!$B$12,'Data Validation Lists'!$B$13)))</f>
        <v>ينطبق - Applicable</v>
      </c>
      <c r="J11" s="172" t="s">
        <v>256</v>
      </c>
      <c r="K11" s="171" t="s">
        <v>246</v>
      </c>
      <c r="L11" s="165">
        <f t="shared" si="0"/>
        <v>3</v>
      </c>
      <c r="M11" s="166"/>
      <c r="N11" s="166"/>
      <c r="O11" s="215"/>
      <c r="P11" s="215"/>
      <c r="Q11" s="166"/>
      <c r="R11" s="167"/>
      <c r="S11" s="168"/>
    </row>
    <row r="12" spans="1:21" ht="74" x14ac:dyDescent="0.4">
      <c r="A12" s="164"/>
      <c r="B12" s="327"/>
      <c r="C12" s="331"/>
      <c r="D12" s="345"/>
      <c r="E12" s="346"/>
      <c r="F12" s="183" t="s">
        <v>440</v>
      </c>
      <c r="G12" s="183">
        <v>2</v>
      </c>
      <c r="H12" s="184" t="s">
        <v>259</v>
      </c>
      <c r="I12" s="188" t="str">
        <f>IF(AND('معلومات عن المرفق 2'!$E$13=1,G12&gt;=1),'Data Validation Lists'!$B$12,IF(AND('معلومات عن المرفق 2'!$E$13=2,G12&gt;=2),'Data Validation Lists'!$B$12,IF(AND('معلومات عن المرفق 2'!$E$13=3,G12=3),'Data Validation Lists'!$B$12,'Data Validation Lists'!$B$13)))</f>
        <v>ينطبق - Applicable</v>
      </c>
      <c r="J12" s="172" t="s">
        <v>257</v>
      </c>
      <c r="K12" s="171" t="s">
        <v>246</v>
      </c>
      <c r="L12" s="165">
        <f t="shared" si="0"/>
        <v>3</v>
      </c>
      <c r="M12" s="166"/>
      <c r="N12" s="166"/>
      <c r="O12" s="215"/>
      <c r="P12" s="215"/>
      <c r="Q12" s="166"/>
      <c r="R12" s="167"/>
      <c r="S12" s="168"/>
    </row>
    <row r="13" spans="1:21" ht="74" x14ac:dyDescent="0.4">
      <c r="A13" s="164"/>
      <c r="B13" s="327"/>
      <c r="C13" s="329" t="s">
        <v>37</v>
      </c>
      <c r="D13" s="333" t="s">
        <v>445</v>
      </c>
      <c r="E13" s="334"/>
      <c r="F13" s="183" t="s">
        <v>439</v>
      </c>
      <c r="G13" s="183">
        <v>3</v>
      </c>
      <c r="H13" s="184" t="s">
        <v>11</v>
      </c>
      <c r="I13" s="188" t="str">
        <f>IF(AND('معلومات عن المرفق 2'!$E$13=1,G13&gt;=1),'Data Validation Lists'!$B$12,IF(AND('معلومات عن المرفق 2'!$E$13=2,G13&gt;=2),'Data Validation Lists'!$B$12,IF(AND('معلومات عن المرفق 2'!$E$13=3,G13=3),'Data Validation Lists'!$B$12,'Data Validation Lists'!$B$13)))</f>
        <v>ينطبق - Applicable</v>
      </c>
      <c r="J13" s="172" t="s">
        <v>267</v>
      </c>
      <c r="K13" s="171" t="str">
        <f>IF(L13=3,"مطبق كليًا  - Implemented",IF(L13=0,"لاينطبق على الجهة  - Not Applicable",IF(L13=1,"غير مطبق  - Not Implemented",IF(3&lt;L13&gt;1,"مطبق جزئيًا  - Partially Implemented"," "))))</f>
        <v>مطبق كليًا  - Implemented</v>
      </c>
      <c r="L13" s="165">
        <f>IFERROR(AVERAGEIFS(L14:L20,I14:I20,"&lt;&gt;لا ينطبق - Not Applicable",L14:L20,"&lt;&gt;0"),AVERAGEIF(I14:I20,"&lt;&gt;لا ينطبق - Not Applicable",L14:L20))</f>
        <v>3</v>
      </c>
      <c r="M13" s="166"/>
      <c r="N13" s="166"/>
      <c r="O13" s="215"/>
      <c r="P13" s="215"/>
      <c r="Q13" s="166"/>
      <c r="R13" s="167"/>
      <c r="S13" s="168"/>
    </row>
    <row r="14" spans="1:21" ht="74" x14ac:dyDescent="0.4">
      <c r="A14" s="164"/>
      <c r="B14" s="327"/>
      <c r="C14" s="339"/>
      <c r="D14" s="335"/>
      <c r="E14" s="336"/>
      <c r="F14" s="183" t="s">
        <v>440</v>
      </c>
      <c r="G14" s="183">
        <v>3</v>
      </c>
      <c r="H14" s="184" t="s">
        <v>260</v>
      </c>
      <c r="I14" s="188" t="str">
        <f>IF(AND('معلومات عن المرفق 2'!$E$13=1,G14&gt;=1),'Data Validation Lists'!$B$12,IF(AND('معلومات عن المرفق 2'!$E$13=2,G14&gt;=2),'Data Validation Lists'!$B$12,IF(AND('معلومات عن المرفق 2'!$E$13=3,G14=3),'Data Validation Lists'!$B$12,'Data Validation Lists'!$B$13)))</f>
        <v>ينطبق - Applicable</v>
      </c>
      <c r="J14" s="172" t="s">
        <v>186</v>
      </c>
      <c r="K14" s="171" t="s">
        <v>246</v>
      </c>
      <c r="L14" s="165">
        <f t="shared" si="0"/>
        <v>3</v>
      </c>
      <c r="M14" s="166"/>
      <c r="N14" s="166"/>
      <c r="O14" s="215"/>
      <c r="P14" s="215"/>
      <c r="Q14" s="166"/>
      <c r="R14" s="167"/>
      <c r="S14" s="168"/>
    </row>
    <row r="15" spans="1:21" ht="148" x14ac:dyDescent="0.4">
      <c r="A15" s="164"/>
      <c r="B15" s="327"/>
      <c r="C15" s="339"/>
      <c r="D15" s="335"/>
      <c r="E15" s="336"/>
      <c r="F15" s="183" t="s">
        <v>440</v>
      </c>
      <c r="G15" s="183">
        <v>3</v>
      </c>
      <c r="H15" s="184" t="s">
        <v>261</v>
      </c>
      <c r="I15" s="188" t="str">
        <f>IF(AND('معلومات عن المرفق 2'!$E$13=1,G15&gt;=1),'Data Validation Lists'!$B$12,IF(AND('معلومات عن المرفق 2'!$E$13=2,G15&gt;=2),'Data Validation Lists'!$B$12,IF(AND('معلومات عن المرفق 2'!$E$13=3,G15=3),'Data Validation Lists'!$B$12,'Data Validation Lists'!$B$13)))</f>
        <v>ينطبق - Applicable</v>
      </c>
      <c r="J15" s="172" t="s">
        <v>450</v>
      </c>
      <c r="K15" s="171" t="s">
        <v>246</v>
      </c>
      <c r="L15" s="165">
        <f t="shared" si="0"/>
        <v>3</v>
      </c>
      <c r="M15" s="166"/>
      <c r="N15" s="166"/>
      <c r="O15" s="215"/>
      <c r="P15" s="215"/>
      <c r="Q15" s="166"/>
      <c r="R15" s="167"/>
      <c r="S15" s="168"/>
    </row>
    <row r="16" spans="1:21" ht="74" x14ac:dyDescent="0.4">
      <c r="A16" s="164"/>
      <c r="B16" s="327"/>
      <c r="C16" s="339"/>
      <c r="D16" s="335"/>
      <c r="E16" s="336"/>
      <c r="F16" s="183" t="s">
        <v>440</v>
      </c>
      <c r="G16" s="183">
        <v>3</v>
      </c>
      <c r="H16" s="184" t="s">
        <v>262</v>
      </c>
      <c r="I16" s="188" t="str">
        <f>IF(AND('معلومات عن المرفق 2'!$E$13=1,G16&gt;=1),'Data Validation Lists'!$B$12,IF(AND('معلومات عن المرفق 2'!$E$13=2,G16&gt;=2),'Data Validation Lists'!$B$12,IF(AND('معلومات عن المرفق 2'!$E$13=3,G16=3),'Data Validation Lists'!$B$12,'Data Validation Lists'!$B$13)))</f>
        <v>ينطبق - Applicable</v>
      </c>
      <c r="J16" s="172" t="s">
        <v>147</v>
      </c>
      <c r="K16" s="171" t="s">
        <v>246</v>
      </c>
      <c r="L16" s="165">
        <f t="shared" si="0"/>
        <v>3</v>
      </c>
      <c r="M16" s="166"/>
      <c r="N16" s="166"/>
      <c r="O16" s="215"/>
      <c r="P16" s="215"/>
      <c r="Q16" s="166"/>
      <c r="R16" s="167"/>
      <c r="S16" s="168"/>
    </row>
    <row r="17" spans="1:19" ht="74" x14ac:dyDescent="0.4">
      <c r="A17" s="164"/>
      <c r="B17" s="327"/>
      <c r="C17" s="339"/>
      <c r="D17" s="335"/>
      <c r="E17" s="336"/>
      <c r="F17" s="183" t="s">
        <v>440</v>
      </c>
      <c r="G17" s="183">
        <v>3</v>
      </c>
      <c r="H17" s="184" t="s">
        <v>263</v>
      </c>
      <c r="I17" s="188" t="str">
        <f>IF(AND('معلومات عن المرفق 2'!$E$13=1,G17&gt;=1),'Data Validation Lists'!$B$12,IF(AND('معلومات عن المرفق 2'!$E$13=2,G17&gt;=2),'Data Validation Lists'!$B$12,IF(AND('معلومات عن المرفق 2'!$E$13=3,G17=3),'Data Validation Lists'!$B$12,'Data Validation Lists'!$B$13)))</f>
        <v>ينطبق - Applicable</v>
      </c>
      <c r="J17" s="172" t="s">
        <v>148</v>
      </c>
      <c r="K17" s="171" t="s">
        <v>246</v>
      </c>
      <c r="L17" s="165">
        <f t="shared" si="0"/>
        <v>3</v>
      </c>
      <c r="M17" s="166"/>
      <c r="N17" s="166"/>
      <c r="O17" s="215"/>
      <c r="P17" s="215"/>
      <c r="Q17" s="166"/>
      <c r="R17" s="167"/>
      <c r="S17" s="168"/>
    </row>
    <row r="18" spans="1:19" ht="74" x14ac:dyDescent="0.4">
      <c r="A18" s="164"/>
      <c r="B18" s="327"/>
      <c r="C18" s="339"/>
      <c r="D18" s="335"/>
      <c r="E18" s="336"/>
      <c r="F18" s="183" t="s">
        <v>440</v>
      </c>
      <c r="G18" s="183">
        <v>1</v>
      </c>
      <c r="H18" s="184" t="s">
        <v>264</v>
      </c>
      <c r="I18" s="188" t="str">
        <f>IF(AND('معلومات عن المرفق 2'!$E$13=1,G18&gt;=1),'Data Validation Lists'!$B$12,IF(AND('معلومات عن المرفق 2'!$E$13=2,G18&gt;=2),'Data Validation Lists'!$B$12,IF(AND('معلومات عن المرفق 2'!$E$13=3,G18=3),'Data Validation Lists'!$B$12,'Data Validation Lists'!$B$13)))</f>
        <v>ينطبق - Applicable</v>
      </c>
      <c r="J18" s="172" t="s">
        <v>451</v>
      </c>
      <c r="K18" s="171" t="s">
        <v>246</v>
      </c>
      <c r="L18" s="165">
        <f t="shared" si="0"/>
        <v>3</v>
      </c>
      <c r="M18" s="166"/>
      <c r="N18" s="166"/>
      <c r="O18" s="215"/>
      <c r="P18" s="215"/>
      <c r="Q18" s="166"/>
      <c r="R18" s="167"/>
      <c r="S18" s="168"/>
    </row>
    <row r="19" spans="1:19" ht="129.5" x14ac:dyDescent="0.4">
      <c r="A19" s="164"/>
      <c r="B19" s="327"/>
      <c r="C19" s="339"/>
      <c r="D19" s="335"/>
      <c r="E19" s="336"/>
      <c r="F19" s="183" t="s">
        <v>440</v>
      </c>
      <c r="G19" s="183">
        <v>3</v>
      </c>
      <c r="H19" s="184" t="s">
        <v>265</v>
      </c>
      <c r="I19" s="188" t="str">
        <f>IF(AND('معلومات عن المرفق 2'!$E$13=1,G19&gt;=1),'Data Validation Lists'!$B$12,IF(AND('معلومات عن المرفق 2'!$E$13=2,G19&gt;=2),'Data Validation Lists'!$B$12,IF(AND('معلومات عن المرفق 2'!$E$13=3,G19=3),'Data Validation Lists'!$B$12,'Data Validation Lists'!$B$13)))</f>
        <v>ينطبق - Applicable</v>
      </c>
      <c r="J19" s="172" t="s">
        <v>268</v>
      </c>
      <c r="K19" s="171" t="s">
        <v>246</v>
      </c>
      <c r="L19" s="165">
        <f t="shared" si="0"/>
        <v>3</v>
      </c>
      <c r="M19" s="166"/>
      <c r="N19" s="166"/>
      <c r="O19" s="215"/>
      <c r="P19" s="215"/>
      <c r="Q19" s="166"/>
      <c r="R19" s="167"/>
      <c r="S19" s="168"/>
    </row>
    <row r="20" spans="1:19" ht="111" x14ac:dyDescent="0.4">
      <c r="A20" s="164"/>
      <c r="B20" s="327"/>
      <c r="C20" s="340"/>
      <c r="D20" s="337"/>
      <c r="E20" s="338"/>
      <c r="F20" s="183" t="s">
        <v>440</v>
      </c>
      <c r="G20" s="183">
        <v>3</v>
      </c>
      <c r="H20" s="184" t="s">
        <v>266</v>
      </c>
      <c r="I20" s="188" t="str">
        <f>IF(AND('معلومات عن المرفق 2'!$E$13=1,G20&gt;=1),'Data Validation Lists'!$B$12,IF(AND('معلومات عن المرفق 2'!$E$13=2,G20&gt;=2),'Data Validation Lists'!$B$12,IF(AND('معلومات عن المرفق 2'!$E$13=3,G20=3),'Data Validation Lists'!$B$12,'Data Validation Lists'!$B$13)))</f>
        <v>ينطبق - Applicable</v>
      </c>
      <c r="J20" s="172" t="s">
        <v>60</v>
      </c>
      <c r="K20" s="171" t="s">
        <v>246</v>
      </c>
      <c r="L20" s="165">
        <f t="shared" si="0"/>
        <v>3</v>
      </c>
      <c r="M20" s="166"/>
      <c r="N20" s="166"/>
      <c r="O20" s="215"/>
      <c r="P20" s="215"/>
      <c r="Q20" s="166"/>
      <c r="R20" s="167"/>
      <c r="S20" s="168"/>
    </row>
    <row r="21" spans="1:19" ht="92.5" x14ac:dyDescent="0.4">
      <c r="A21" s="164"/>
      <c r="B21" s="327"/>
      <c r="C21" s="329" t="s">
        <v>38</v>
      </c>
      <c r="D21" s="341" t="s">
        <v>61</v>
      </c>
      <c r="E21" s="342"/>
      <c r="F21" s="183" t="s">
        <v>439</v>
      </c>
      <c r="G21" s="183">
        <v>3</v>
      </c>
      <c r="H21" s="184" t="s">
        <v>13</v>
      </c>
      <c r="I21" s="188" t="str">
        <f>IF(AND('معلومات عن المرفق 2'!$E$13=1,G21&gt;=1),'Data Validation Lists'!$B$12,IF(AND('معلومات عن المرفق 2'!$E$13=2,G21&gt;=2),'Data Validation Lists'!$B$12,IF(AND('معلومات عن المرفق 2'!$E$13=3,G21=3),'Data Validation Lists'!$B$12,'Data Validation Lists'!$B$13)))</f>
        <v>ينطبق - Applicable</v>
      </c>
      <c r="J21" s="172" t="s">
        <v>452</v>
      </c>
      <c r="K21" s="171" t="str">
        <f>IF(L21=3,"مطبق كليًا  - Implemented",IF(L21=0,"لاينطبق على الجهة  - Not Applicable",IF(L21=1,"غير مطبق  - Not Implemented",IF(3&lt;L21&gt;1,"مطبق جزئيًا  - Partially Implemented"," "))))</f>
        <v>مطبق كليًا  - Implemented</v>
      </c>
      <c r="L21" s="165">
        <f>IFERROR(AVERAGEIFS(L22:L25,I22:I25,"&lt;&gt;لا ينطبق - Not Applicable",L22:L25,"&lt;&gt;0"),AVERAGEIF(I22:I25,"&lt;&gt;لا ينطبق - Not Applicable",L22:L25))</f>
        <v>3</v>
      </c>
      <c r="M21" s="166"/>
      <c r="N21" s="166"/>
      <c r="O21" s="215"/>
      <c r="P21" s="215"/>
      <c r="Q21" s="166"/>
      <c r="R21" s="167"/>
      <c r="S21" s="168"/>
    </row>
    <row r="22" spans="1:19" ht="55.5" x14ac:dyDescent="0.4">
      <c r="A22" s="164"/>
      <c r="B22" s="327"/>
      <c r="C22" s="330"/>
      <c r="D22" s="343"/>
      <c r="E22" s="344"/>
      <c r="F22" s="183" t="s">
        <v>440</v>
      </c>
      <c r="G22" s="183">
        <v>3</v>
      </c>
      <c r="H22" s="184" t="s">
        <v>269</v>
      </c>
      <c r="I22" s="188" t="str">
        <f>IF(AND('معلومات عن المرفق 2'!$E$13=1,G22&gt;=1),'Data Validation Lists'!$B$12,IF(AND('معلومات عن المرفق 2'!$E$13=2,G22&gt;=2),'Data Validation Lists'!$B$12,IF(AND('معلومات عن المرفق 2'!$E$13=3,G22=3),'Data Validation Lists'!$B$12,'Data Validation Lists'!$B$13)))</f>
        <v>ينطبق - Applicable</v>
      </c>
      <c r="J22" s="172" t="s">
        <v>149</v>
      </c>
      <c r="K22" s="171" t="s">
        <v>246</v>
      </c>
      <c r="L22" s="165">
        <f t="shared" si="0"/>
        <v>3</v>
      </c>
      <c r="M22" s="166"/>
      <c r="N22" s="166"/>
      <c r="O22" s="215"/>
      <c r="P22" s="215"/>
      <c r="Q22" s="166"/>
      <c r="R22" s="167"/>
      <c r="S22" s="168"/>
    </row>
    <row r="23" spans="1:19" ht="166.5" x14ac:dyDescent="0.4">
      <c r="A23" s="164"/>
      <c r="B23" s="327"/>
      <c r="C23" s="330"/>
      <c r="D23" s="343"/>
      <c r="E23" s="344"/>
      <c r="F23" s="183" t="s">
        <v>440</v>
      </c>
      <c r="G23" s="183">
        <v>2</v>
      </c>
      <c r="H23" s="184" t="s">
        <v>270</v>
      </c>
      <c r="I23" s="188" t="str">
        <f>IF(AND('معلومات عن المرفق 2'!$E$13=1,G23&gt;=1),'Data Validation Lists'!$B$12,IF(AND('معلومات عن المرفق 2'!$E$13=2,G23&gt;=2),'Data Validation Lists'!$B$12,IF(AND('معلومات عن المرفق 2'!$E$13=3,G23=3),'Data Validation Lists'!$B$12,'Data Validation Lists'!$B$13)))</f>
        <v>ينطبق - Applicable</v>
      </c>
      <c r="J23" s="172" t="s">
        <v>274</v>
      </c>
      <c r="K23" s="171" t="s">
        <v>246</v>
      </c>
      <c r="L23" s="165">
        <f t="shared" si="0"/>
        <v>3</v>
      </c>
      <c r="M23" s="166"/>
      <c r="N23" s="166"/>
      <c r="O23" s="215"/>
      <c r="P23" s="215"/>
      <c r="Q23" s="166"/>
      <c r="R23" s="167"/>
      <c r="S23" s="168"/>
    </row>
    <row r="24" spans="1:19" ht="74" x14ac:dyDescent="0.4">
      <c r="A24" s="164"/>
      <c r="B24" s="327"/>
      <c r="C24" s="330"/>
      <c r="D24" s="343"/>
      <c r="E24" s="344"/>
      <c r="F24" s="183" t="s">
        <v>440</v>
      </c>
      <c r="G24" s="183">
        <v>3</v>
      </c>
      <c r="H24" s="184" t="s">
        <v>271</v>
      </c>
      <c r="I24" s="188" t="str">
        <f>IF(AND('معلومات عن المرفق 2'!$E$13=1,G24&gt;=1),'Data Validation Lists'!$B$12,IF(AND('معلومات عن المرفق 2'!$E$13=2,G24&gt;=2),'Data Validation Lists'!$B$12,IF(AND('معلومات عن المرفق 2'!$E$13=3,G24=3),'Data Validation Lists'!$B$12,'Data Validation Lists'!$B$13)))</f>
        <v>ينطبق - Applicable</v>
      </c>
      <c r="J24" s="172" t="s">
        <v>273</v>
      </c>
      <c r="K24" s="171" t="s">
        <v>246</v>
      </c>
      <c r="L24" s="165">
        <f t="shared" si="0"/>
        <v>3</v>
      </c>
      <c r="M24" s="166"/>
      <c r="N24" s="166"/>
      <c r="O24" s="215"/>
      <c r="P24" s="215"/>
      <c r="Q24" s="166"/>
      <c r="R24" s="167"/>
      <c r="S24" s="168"/>
    </row>
    <row r="25" spans="1:19" ht="74" x14ac:dyDescent="0.4">
      <c r="A25" s="164"/>
      <c r="B25" s="327"/>
      <c r="C25" s="330"/>
      <c r="D25" s="343"/>
      <c r="E25" s="344"/>
      <c r="F25" s="183" t="s">
        <v>440</v>
      </c>
      <c r="G25" s="183">
        <v>2</v>
      </c>
      <c r="H25" s="184" t="s">
        <v>272</v>
      </c>
      <c r="I25" s="188" t="str">
        <f>IF(AND('معلومات عن المرفق 2'!$E$13=1,G25&gt;=1),'Data Validation Lists'!$B$12,IF(AND('معلومات عن المرفق 2'!$E$13=2,G25&gt;=2),'Data Validation Lists'!$B$12,IF(AND('معلومات عن المرفق 2'!$E$13=3,G25=3),'Data Validation Lists'!$B$12,'Data Validation Lists'!$B$13)))</f>
        <v>ينطبق - Applicable</v>
      </c>
      <c r="J25" s="172" t="s">
        <v>62</v>
      </c>
      <c r="K25" s="171" t="s">
        <v>246</v>
      </c>
      <c r="L25" s="165">
        <f t="shared" si="0"/>
        <v>3</v>
      </c>
      <c r="M25" s="166"/>
      <c r="N25" s="166"/>
      <c r="O25" s="215"/>
      <c r="P25" s="215"/>
      <c r="Q25" s="166"/>
      <c r="R25" s="167"/>
      <c r="S25" s="168"/>
    </row>
    <row r="26" spans="1:19" ht="92.5" x14ac:dyDescent="0.4">
      <c r="A26" s="164"/>
      <c r="B26" s="327"/>
      <c r="C26" s="331"/>
      <c r="D26" s="345"/>
      <c r="E26" s="346"/>
      <c r="F26" s="183" t="s">
        <v>439</v>
      </c>
      <c r="G26" s="183">
        <v>2</v>
      </c>
      <c r="H26" s="184" t="s">
        <v>24</v>
      </c>
      <c r="I26" s="188" t="str">
        <f>IF(AND('معلومات عن المرفق 2'!$E$13=1,G26&gt;=1),'Data Validation Lists'!$B$12,IF(AND('معلومات عن المرفق 2'!$E$13=2,G26&gt;=2),'Data Validation Lists'!$B$12,IF(AND('معلومات عن المرفق 2'!$E$13=3,G26=3),'Data Validation Lists'!$B$12,'Data Validation Lists'!$B$13)))</f>
        <v>ينطبق - Applicable</v>
      </c>
      <c r="J26" s="172" t="s">
        <v>187</v>
      </c>
      <c r="K26" s="171" t="s">
        <v>246</v>
      </c>
      <c r="L26" s="165">
        <f t="shared" si="0"/>
        <v>3</v>
      </c>
      <c r="M26" s="166"/>
      <c r="N26" s="166"/>
      <c r="O26" s="215"/>
      <c r="P26" s="215"/>
      <c r="Q26" s="166"/>
      <c r="R26" s="167"/>
      <c r="S26" s="168"/>
    </row>
    <row r="27" spans="1:19" ht="111" x14ac:dyDescent="0.4">
      <c r="A27" s="164"/>
      <c r="B27" s="327"/>
      <c r="C27" s="329" t="s">
        <v>275</v>
      </c>
      <c r="D27" s="332" t="s">
        <v>63</v>
      </c>
      <c r="E27" s="332"/>
      <c r="F27" s="183" t="s">
        <v>439</v>
      </c>
      <c r="G27" s="183">
        <v>3</v>
      </c>
      <c r="H27" s="184" t="s">
        <v>14</v>
      </c>
      <c r="I27" s="188" t="str">
        <f>IF(AND('معلومات عن المرفق 2'!$E$13=1,G27&gt;=1),'Data Validation Lists'!$B$12,IF(AND('معلومات عن المرفق 2'!$E$13=2,G27&gt;=2),'Data Validation Lists'!$B$12,IF(AND('معلومات عن المرفق 2'!$E$13=3,G27=3),'Data Validation Lists'!$B$12,'Data Validation Lists'!$B$13)))</f>
        <v>ينطبق - Applicable</v>
      </c>
      <c r="J27" s="172" t="s">
        <v>188</v>
      </c>
      <c r="K27" s="171" t="s">
        <v>246</v>
      </c>
      <c r="L27" s="165">
        <f t="shared" si="0"/>
        <v>3</v>
      </c>
      <c r="M27" s="166"/>
      <c r="N27" s="166"/>
      <c r="O27" s="215"/>
      <c r="P27" s="215"/>
      <c r="Q27" s="166"/>
      <c r="R27" s="167"/>
      <c r="S27" s="168"/>
    </row>
    <row r="28" spans="1:19" ht="74" x14ac:dyDescent="0.4">
      <c r="A28" s="164"/>
      <c r="B28" s="327"/>
      <c r="C28" s="330"/>
      <c r="D28" s="332"/>
      <c r="E28" s="332"/>
      <c r="F28" s="183" t="s">
        <v>439</v>
      </c>
      <c r="G28" s="183">
        <v>3</v>
      </c>
      <c r="H28" s="184" t="s">
        <v>25</v>
      </c>
      <c r="I28" s="188" t="str">
        <f>IF(AND('معلومات عن المرفق 2'!$E$13=1,G28&gt;=1),'Data Validation Lists'!$B$12,IF(AND('معلومات عن المرفق 2'!$E$13=2,G28&gt;=2),'Data Validation Lists'!$B$12,IF(AND('معلومات عن المرفق 2'!$E$13=3,G28=3),'Data Validation Lists'!$B$12,'Data Validation Lists'!$B$13)))</f>
        <v>ينطبق - Applicable</v>
      </c>
      <c r="J28" s="172" t="s">
        <v>150</v>
      </c>
      <c r="K28" s="171" t="s">
        <v>246</v>
      </c>
      <c r="L28" s="165">
        <f t="shared" si="0"/>
        <v>3</v>
      </c>
      <c r="M28" s="166"/>
      <c r="N28" s="166"/>
      <c r="O28" s="215"/>
      <c r="P28" s="215"/>
      <c r="Q28" s="166"/>
      <c r="R28" s="167"/>
      <c r="S28" s="168"/>
    </row>
    <row r="29" spans="1:19" ht="92.5" x14ac:dyDescent="0.4">
      <c r="A29" s="164"/>
      <c r="B29" s="327"/>
      <c r="C29" s="330"/>
      <c r="D29" s="332"/>
      <c r="E29" s="332"/>
      <c r="F29" s="183" t="s">
        <v>439</v>
      </c>
      <c r="G29" s="183">
        <v>3</v>
      </c>
      <c r="H29" s="184" t="s">
        <v>276</v>
      </c>
      <c r="I29" s="188" t="str">
        <f>IF(AND('معلومات عن المرفق 2'!$E$13=1,G29&gt;=1),'Data Validation Lists'!$B$12,IF(AND('معلومات عن المرفق 2'!$E$13=2,G29&gt;=2),'Data Validation Lists'!$B$12,IF(AND('معلومات عن المرفق 2'!$E$13=3,G29=3),'Data Validation Lists'!$B$12,'Data Validation Lists'!$B$13)))</f>
        <v>ينطبق - Applicable</v>
      </c>
      <c r="J29" s="172" t="s">
        <v>455</v>
      </c>
      <c r="K29" s="171" t="str">
        <f>IF(L29=3,"مطبق كليًا  - Implemented",IF(L29=0,"لاينطبق على الجهة  - Not Applicable",IF(L29=1,"غير مطبق  - Not Implemented",IF(3&lt;L29&gt;1,"مطبق جزئيًا  - Partially Implemented"," "))))</f>
        <v>مطبق كليًا  - Implemented</v>
      </c>
      <c r="L29" s="165">
        <f>IFERROR(AVERAGEIFS(L30:L34,I30:I34,"&lt;&gt;لا ينطبق - Not Applicable",L30:L34,"&lt;&gt;0"),AVERAGEIF(I30:I34,"&lt;&gt;لا ينطبق - Not Applicable",L30:L33))</f>
        <v>3</v>
      </c>
      <c r="M29" s="166"/>
      <c r="N29" s="166"/>
      <c r="O29" s="215"/>
      <c r="P29" s="215"/>
      <c r="Q29" s="166"/>
      <c r="R29" s="167"/>
      <c r="S29" s="168"/>
    </row>
    <row r="30" spans="1:19" ht="37" x14ac:dyDescent="0.4">
      <c r="A30" s="164"/>
      <c r="B30" s="327"/>
      <c r="C30" s="330"/>
      <c r="D30" s="332"/>
      <c r="E30" s="332"/>
      <c r="F30" s="183" t="s">
        <v>440</v>
      </c>
      <c r="G30" s="183">
        <v>3</v>
      </c>
      <c r="H30" s="184" t="s">
        <v>277</v>
      </c>
      <c r="I30" s="188" t="str">
        <f>IF(AND('معلومات عن المرفق 2'!$E$13=1,G30&gt;=1),'Data Validation Lists'!$B$12,IF(AND('معلومات عن المرفق 2'!$E$13=2,G30&gt;=2),'Data Validation Lists'!$B$12,IF(AND('معلومات عن المرفق 2'!$E$13=3,G30=3),'Data Validation Lists'!$B$12,'Data Validation Lists'!$B$13)))</f>
        <v>ينطبق - Applicable</v>
      </c>
      <c r="J30" s="172" t="s">
        <v>64</v>
      </c>
      <c r="K30" s="171" t="s">
        <v>246</v>
      </c>
      <c r="L30" s="165">
        <f t="shared" si="0"/>
        <v>3</v>
      </c>
      <c r="M30" s="166"/>
      <c r="N30" s="166"/>
      <c r="O30" s="215"/>
      <c r="P30" s="215"/>
      <c r="Q30" s="166"/>
      <c r="R30" s="167"/>
      <c r="S30" s="168"/>
    </row>
    <row r="31" spans="1:19" ht="74" x14ac:dyDescent="0.4">
      <c r="A31" s="164"/>
      <c r="B31" s="327"/>
      <c r="C31" s="330"/>
      <c r="D31" s="332"/>
      <c r="E31" s="332"/>
      <c r="F31" s="183" t="s">
        <v>440</v>
      </c>
      <c r="G31" s="183">
        <v>2</v>
      </c>
      <c r="H31" s="184" t="s">
        <v>278</v>
      </c>
      <c r="I31" s="188" t="str">
        <f>IF(AND('معلومات عن المرفق 2'!$E$13=1,G31&gt;=1),'Data Validation Lists'!$B$12,IF(AND('معلومات عن المرفق 2'!$E$13=2,G31&gt;=2),'Data Validation Lists'!$B$12,IF(AND('معلومات عن المرفق 2'!$E$13=3,G31=3),'Data Validation Lists'!$B$12,'Data Validation Lists'!$B$13)))</f>
        <v>ينطبق - Applicable</v>
      </c>
      <c r="J31" s="172" t="s">
        <v>151</v>
      </c>
      <c r="K31" s="171" t="s">
        <v>246</v>
      </c>
      <c r="L31" s="165">
        <f t="shared" si="0"/>
        <v>3</v>
      </c>
      <c r="M31" s="166"/>
      <c r="N31" s="166"/>
      <c r="O31" s="215"/>
      <c r="P31" s="215"/>
      <c r="Q31" s="166"/>
      <c r="R31" s="167"/>
      <c r="S31" s="168"/>
    </row>
    <row r="32" spans="1:19" ht="111" x14ac:dyDescent="0.4">
      <c r="A32" s="164"/>
      <c r="B32" s="327"/>
      <c r="C32" s="330"/>
      <c r="D32" s="332"/>
      <c r="E32" s="332"/>
      <c r="F32" s="183" t="s">
        <v>440</v>
      </c>
      <c r="G32" s="183">
        <v>2</v>
      </c>
      <c r="H32" s="184" t="s">
        <v>279</v>
      </c>
      <c r="I32" s="188" t="str">
        <f>IF(AND('معلومات عن المرفق 2'!$E$13=1,G32&gt;=1),'Data Validation Lists'!$B$12,IF(AND('معلومات عن المرفق 2'!$E$13=2,G32&gt;=2),'Data Validation Lists'!$B$12,IF(AND('معلومات عن المرفق 2'!$E$13=3,G32=3),'Data Validation Lists'!$B$12,'Data Validation Lists'!$B$13)))</f>
        <v>ينطبق - Applicable</v>
      </c>
      <c r="J32" s="172" t="s">
        <v>453</v>
      </c>
      <c r="K32" s="171" t="s">
        <v>246</v>
      </c>
      <c r="L32" s="165">
        <f t="shared" si="0"/>
        <v>3</v>
      </c>
      <c r="M32" s="166"/>
      <c r="N32" s="166"/>
      <c r="O32" s="215"/>
      <c r="P32" s="215"/>
      <c r="Q32" s="166"/>
      <c r="R32" s="167"/>
      <c r="S32" s="168"/>
    </row>
    <row r="33" spans="1:19" ht="37" x14ac:dyDescent="0.4">
      <c r="A33" s="164"/>
      <c r="B33" s="327"/>
      <c r="C33" s="330"/>
      <c r="D33" s="332"/>
      <c r="E33" s="332"/>
      <c r="F33" s="183" t="s">
        <v>440</v>
      </c>
      <c r="G33" s="183">
        <v>3</v>
      </c>
      <c r="H33" s="184" t="s">
        <v>280</v>
      </c>
      <c r="I33" s="188" t="str">
        <f>IF(AND('معلومات عن المرفق 2'!$E$13=1,G33&gt;=1),'Data Validation Lists'!$B$12,IF(AND('معلومات عن المرفق 2'!$E$13=2,G33&gt;=2),'Data Validation Lists'!$B$12,IF(AND('معلومات عن المرفق 2'!$E$13=3,G33=3),'Data Validation Lists'!$B$12,'Data Validation Lists'!$B$13)))</f>
        <v>ينطبق - Applicable</v>
      </c>
      <c r="J33" s="172" t="s">
        <v>189</v>
      </c>
      <c r="K33" s="171" t="s">
        <v>246</v>
      </c>
      <c r="L33" s="165">
        <f t="shared" si="0"/>
        <v>3</v>
      </c>
      <c r="M33" s="166"/>
      <c r="N33" s="166"/>
      <c r="O33" s="215"/>
      <c r="P33" s="215"/>
      <c r="Q33" s="166"/>
      <c r="R33" s="167"/>
      <c r="S33" s="168"/>
    </row>
    <row r="34" spans="1:19" ht="55.5" x14ac:dyDescent="0.4">
      <c r="A34" s="164"/>
      <c r="B34" s="327"/>
      <c r="C34" s="330"/>
      <c r="D34" s="332"/>
      <c r="E34" s="332"/>
      <c r="F34" s="183" t="s">
        <v>440</v>
      </c>
      <c r="G34" s="183">
        <v>2</v>
      </c>
      <c r="H34" s="184" t="s">
        <v>281</v>
      </c>
      <c r="I34" s="188" t="str">
        <f>IF(AND('معلومات عن المرفق 2'!$E$13=1,G34&gt;=1),'Data Validation Lists'!$B$12,IF(AND('معلومات عن المرفق 2'!$E$13=2,G34&gt;=2),'Data Validation Lists'!$B$12,IF(AND('معلومات عن المرفق 2'!$E$13=3,G34=3),'Data Validation Lists'!$B$12,'Data Validation Lists'!$B$13)))</f>
        <v>ينطبق - Applicable</v>
      </c>
      <c r="J34" s="172" t="s">
        <v>454</v>
      </c>
      <c r="K34" s="171" t="s">
        <v>246</v>
      </c>
      <c r="L34" s="165">
        <f t="shared" si="0"/>
        <v>3</v>
      </c>
      <c r="M34" s="166"/>
      <c r="N34" s="166"/>
      <c r="O34" s="215"/>
      <c r="P34" s="215"/>
      <c r="Q34" s="166"/>
      <c r="R34" s="167"/>
      <c r="S34" s="168"/>
    </row>
    <row r="35" spans="1:19" ht="92.5" x14ac:dyDescent="0.4">
      <c r="A35" s="164"/>
      <c r="B35" s="327"/>
      <c r="C35" s="331"/>
      <c r="D35" s="332"/>
      <c r="E35" s="332"/>
      <c r="F35" s="183" t="s">
        <v>439</v>
      </c>
      <c r="G35" s="183">
        <v>2</v>
      </c>
      <c r="H35" s="184" t="s">
        <v>282</v>
      </c>
      <c r="I35" s="188" t="str">
        <f>IF(AND('معلومات عن المرفق 2'!$E$13=1,G35&gt;=1),'Data Validation Lists'!$B$12,IF(AND('معلومات عن المرفق 2'!$E$13=2,G35&gt;=2),'Data Validation Lists'!$B$12,IF(AND('معلومات عن المرفق 2'!$E$13=3,G35=3),'Data Validation Lists'!$B$12,'Data Validation Lists'!$B$13)))</f>
        <v>ينطبق - Applicable</v>
      </c>
      <c r="J35" s="172" t="s">
        <v>152</v>
      </c>
      <c r="K35" s="171" t="s">
        <v>246</v>
      </c>
      <c r="L35" s="165">
        <f t="shared" si="0"/>
        <v>3</v>
      </c>
      <c r="M35" s="166"/>
      <c r="N35" s="166"/>
      <c r="O35" s="215"/>
      <c r="P35" s="215"/>
      <c r="Q35" s="166"/>
      <c r="R35" s="167"/>
      <c r="S35" s="168"/>
    </row>
    <row r="36" spans="1:19" ht="92.5" x14ac:dyDescent="0.4">
      <c r="A36" s="164"/>
      <c r="B36" s="327"/>
      <c r="C36" s="329" t="s">
        <v>283</v>
      </c>
      <c r="D36" s="332" t="s">
        <v>65</v>
      </c>
      <c r="E36" s="332"/>
      <c r="F36" s="183" t="s">
        <v>439</v>
      </c>
      <c r="G36" s="183">
        <v>3</v>
      </c>
      <c r="H36" s="184" t="s">
        <v>15</v>
      </c>
      <c r="I36" s="188" t="str">
        <f>IF(AND('معلومات عن المرفق 2'!$E$13=1,G36&gt;=1),'Data Validation Lists'!$B$12,IF(AND('معلومات عن المرفق 2'!$E$13=2,G36&gt;=2),'Data Validation Lists'!$B$12,IF(AND('معلومات عن المرفق 2'!$E$13=3,G36=3),'Data Validation Lists'!$B$12,'Data Validation Lists'!$B$13)))</f>
        <v>ينطبق - Applicable</v>
      </c>
      <c r="J36" s="172" t="s">
        <v>252</v>
      </c>
      <c r="K36" s="171" t="s">
        <v>246</v>
      </c>
      <c r="L36" s="165">
        <f t="shared" si="0"/>
        <v>3</v>
      </c>
      <c r="M36" s="166"/>
      <c r="N36" s="166"/>
      <c r="O36" s="215"/>
      <c r="P36" s="215"/>
      <c r="Q36" s="166"/>
      <c r="R36" s="167"/>
      <c r="S36" s="168"/>
    </row>
    <row r="37" spans="1:19" ht="111" x14ac:dyDescent="0.4">
      <c r="A37" s="164"/>
      <c r="B37" s="327"/>
      <c r="C37" s="331"/>
      <c r="D37" s="332"/>
      <c r="E37" s="332"/>
      <c r="F37" s="183" t="s">
        <v>439</v>
      </c>
      <c r="G37" s="183">
        <v>3</v>
      </c>
      <c r="H37" s="184" t="s">
        <v>26</v>
      </c>
      <c r="I37" s="188" t="str">
        <f>IF(AND('معلومات عن المرفق 2'!$E$13=1,G37&gt;=1),'Data Validation Lists'!$B$12,IF(AND('معلومات عن المرفق 2'!$E$13=2,G37&gt;=2),'Data Validation Lists'!$B$12,IF(AND('معلومات عن المرفق 2'!$E$13=3,G37=3),'Data Validation Lists'!$B$12,'Data Validation Lists'!$B$13)))</f>
        <v>ينطبق - Applicable</v>
      </c>
      <c r="J37" s="172" t="s">
        <v>446</v>
      </c>
      <c r="K37" s="171" t="s">
        <v>246</v>
      </c>
      <c r="L37" s="165">
        <f t="shared" si="0"/>
        <v>3</v>
      </c>
      <c r="M37" s="166"/>
      <c r="N37" s="166"/>
      <c r="O37" s="215"/>
      <c r="P37" s="215"/>
      <c r="Q37" s="166"/>
      <c r="R37" s="167"/>
      <c r="S37" s="168"/>
    </row>
    <row r="38" spans="1:19" ht="166.5" x14ac:dyDescent="0.4">
      <c r="A38" s="164"/>
      <c r="B38" s="327"/>
      <c r="C38" s="329" t="s">
        <v>284</v>
      </c>
      <c r="D38" s="332" t="s">
        <v>66</v>
      </c>
      <c r="E38" s="332"/>
      <c r="F38" s="183" t="s">
        <v>439</v>
      </c>
      <c r="G38" s="183">
        <v>2</v>
      </c>
      <c r="H38" s="184" t="s">
        <v>16</v>
      </c>
      <c r="I38" s="188" t="str">
        <f>IF(AND('معلومات عن المرفق 2'!$E$13=1,G38&gt;=1),'Data Validation Lists'!$B$12,IF(AND('معلومات عن المرفق 2'!$E$13=2,G38&gt;=2),'Data Validation Lists'!$B$12,IF(AND('معلومات عن المرفق 2'!$E$13=3,G38=3),'Data Validation Lists'!$B$12,'Data Validation Lists'!$B$13)))</f>
        <v>ينطبق - Applicable</v>
      </c>
      <c r="J38" s="172" t="s">
        <v>285</v>
      </c>
      <c r="K38" s="171" t="s">
        <v>246</v>
      </c>
      <c r="L38" s="165">
        <f t="shared" si="0"/>
        <v>3</v>
      </c>
      <c r="M38" s="166"/>
      <c r="N38" s="166"/>
      <c r="O38" s="215"/>
      <c r="P38" s="215"/>
      <c r="Q38" s="166"/>
      <c r="R38" s="167"/>
      <c r="S38" s="168"/>
    </row>
    <row r="39" spans="1:19" ht="92.5" x14ac:dyDescent="0.4">
      <c r="A39" s="164"/>
      <c r="B39" s="327"/>
      <c r="C39" s="331"/>
      <c r="D39" s="332"/>
      <c r="E39" s="332"/>
      <c r="F39" s="183" t="s">
        <v>439</v>
      </c>
      <c r="G39" s="183">
        <v>2</v>
      </c>
      <c r="H39" s="184" t="s">
        <v>27</v>
      </c>
      <c r="I39" s="188" t="str">
        <f>IF(AND('معلومات عن المرفق 2'!$E$13=1,G39&gt;=1),'Data Validation Lists'!$B$12,IF(AND('معلومات عن المرفق 2'!$E$13=2,G39&gt;=2),'Data Validation Lists'!$B$12,IF(AND('معلومات عن المرفق 2'!$E$13=3,G39=3),'Data Validation Lists'!$B$12,'Data Validation Lists'!$B$13)))</f>
        <v>ينطبق - Applicable</v>
      </c>
      <c r="J39" s="172" t="s">
        <v>286</v>
      </c>
      <c r="K39" s="171" t="s">
        <v>246</v>
      </c>
      <c r="L39" s="165">
        <f t="shared" si="0"/>
        <v>3</v>
      </c>
      <c r="M39" s="166"/>
      <c r="N39" s="166"/>
      <c r="O39" s="215"/>
      <c r="P39" s="215"/>
      <c r="Q39" s="166"/>
      <c r="R39" s="167"/>
      <c r="S39" s="168"/>
    </row>
    <row r="40" spans="1:19" ht="74" x14ac:dyDescent="0.4">
      <c r="A40" s="164"/>
      <c r="B40" s="327"/>
      <c r="C40" s="329" t="s">
        <v>287</v>
      </c>
      <c r="D40" s="341" t="s">
        <v>67</v>
      </c>
      <c r="E40" s="342"/>
      <c r="F40" s="183" t="s">
        <v>439</v>
      </c>
      <c r="G40" s="183">
        <v>3</v>
      </c>
      <c r="H40" s="184" t="s">
        <v>17</v>
      </c>
      <c r="I40" s="188" t="str">
        <f>IF(AND('معلومات عن المرفق 2'!$E$13=1,G40&gt;=1),'Data Validation Lists'!$B$12,IF(AND('معلومات عن المرفق 2'!$E$13=2,G40&gt;=2),'Data Validation Lists'!$B$12,IF(AND('معلومات عن المرفق 2'!$E$13=3,G40=3),'Data Validation Lists'!$B$12,'Data Validation Lists'!$B$13)))</f>
        <v>ينطبق - Applicable</v>
      </c>
      <c r="J40" s="172" t="s">
        <v>190</v>
      </c>
      <c r="K40" s="171" t="s">
        <v>246</v>
      </c>
      <c r="L40" s="165">
        <f t="shared" si="0"/>
        <v>3</v>
      </c>
      <c r="M40" s="166"/>
      <c r="N40" s="166"/>
      <c r="O40" s="215"/>
      <c r="P40" s="215"/>
      <c r="Q40" s="166"/>
      <c r="R40" s="167"/>
      <c r="S40" s="168"/>
    </row>
    <row r="41" spans="1:19" ht="92.5" x14ac:dyDescent="0.4">
      <c r="A41" s="164"/>
      <c r="B41" s="327"/>
      <c r="C41" s="330"/>
      <c r="D41" s="343"/>
      <c r="E41" s="344"/>
      <c r="F41" s="183" t="s">
        <v>439</v>
      </c>
      <c r="G41" s="183">
        <v>2</v>
      </c>
      <c r="H41" s="184" t="s">
        <v>29</v>
      </c>
      <c r="I41" s="188" t="str">
        <f>IF(AND('معلومات عن المرفق 2'!$E$13=1,G41&gt;=1),'Data Validation Lists'!$B$12,IF(AND('معلومات عن المرفق 2'!$E$13=2,G41&gt;=2),'Data Validation Lists'!$B$12,IF(AND('معلومات عن المرفق 2'!$E$13=3,G41=3),'Data Validation Lists'!$B$12,'Data Validation Lists'!$B$13)))</f>
        <v>ينطبق - Applicable</v>
      </c>
      <c r="J41" s="172" t="s">
        <v>290</v>
      </c>
      <c r="K41" s="171" t="str">
        <f>IF(L41=3,"مطبق كليًا  - Implemented",IF(L41=0,"لاينطبق على الجهة  - Not Applicable",IF(L41=1,"غير مطبق  - Not Implemented",IF(3&lt;L41&gt;1,"مطبق جزئيًا  - Partially Implemented"," "))))</f>
        <v>مطبق كليًا  - Implemented</v>
      </c>
      <c r="L41" s="165">
        <f>IFERROR(IFERROR(AVERAGEIFS(L42:L43,I42:I43,"&lt;&gt;لا ينطبق - Not Applicable",L42:L43,"&lt;&gt;0"),IFERROR(AVERAGEIF(I42:I43,"&lt;&gt;لا ينطبق - Not Applicable",L42:L43),AVERAGEIF(L42:L43,"&lt;&gt;0",L42:L43))),0)</f>
        <v>3</v>
      </c>
      <c r="M41" s="166"/>
      <c r="N41" s="166"/>
      <c r="O41" s="215"/>
      <c r="P41" s="215"/>
      <c r="Q41" s="166"/>
      <c r="R41" s="167"/>
      <c r="S41" s="168"/>
    </row>
    <row r="42" spans="1:19" ht="129.5" x14ac:dyDescent="0.4">
      <c r="A42" s="164"/>
      <c r="B42" s="327"/>
      <c r="C42" s="330"/>
      <c r="D42" s="343"/>
      <c r="E42" s="344"/>
      <c r="F42" s="183" t="s">
        <v>440</v>
      </c>
      <c r="G42" s="183">
        <v>2</v>
      </c>
      <c r="H42" s="184" t="s">
        <v>250</v>
      </c>
      <c r="I42" s="188" t="str">
        <f>IF(AND('معلومات عن المرفق 2'!$E$13=1,G42&gt;=1),'Data Validation Lists'!$B$12,IF(AND('معلومات عن المرفق 2'!$E$13=2,G42&gt;=2),'Data Validation Lists'!$B$12,IF(AND('معلومات عن المرفق 2'!$E$13=3,G42=3),'Data Validation Lists'!$B$12,'Data Validation Lists'!$B$13)))</f>
        <v>ينطبق - Applicable</v>
      </c>
      <c r="J42" s="172" t="s">
        <v>288</v>
      </c>
      <c r="K42" s="171" t="s">
        <v>246</v>
      </c>
      <c r="L42" s="165">
        <f t="shared" si="0"/>
        <v>3</v>
      </c>
      <c r="M42" s="166"/>
      <c r="N42" s="166"/>
      <c r="O42" s="215"/>
      <c r="P42" s="215"/>
      <c r="Q42" s="166"/>
      <c r="R42" s="167"/>
      <c r="S42" s="168"/>
    </row>
    <row r="43" spans="1:19" ht="92.5" x14ac:dyDescent="0.4">
      <c r="A43" s="164"/>
      <c r="B43" s="328"/>
      <c r="C43" s="331"/>
      <c r="D43" s="345"/>
      <c r="E43" s="346"/>
      <c r="F43" s="183" t="s">
        <v>440</v>
      </c>
      <c r="G43" s="183">
        <v>2</v>
      </c>
      <c r="H43" s="184" t="s">
        <v>251</v>
      </c>
      <c r="I43" s="188" t="str">
        <f>IF(AND('معلومات عن المرفق 2'!$E$13=1,G43&gt;=1),'Data Validation Lists'!$B$12,IF(AND('معلومات عن المرفق 2'!$E$13=2,G43&gt;=2),'Data Validation Lists'!$B$12,IF(AND('معلومات عن المرفق 2'!$E$13=3,G43=3),'Data Validation Lists'!$B$12,'Data Validation Lists'!$B$13)))</f>
        <v>ينطبق - Applicable</v>
      </c>
      <c r="J43" s="172" t="s">
        <v>289</v>
      </c>
      <c r="K43" s="171" t="s">
        <v>246</v>
      </c>
      <c r="L43" s="165">
        <f t="shared" si="0"/>
        <v>3</v>
      </c>
      <c r="M43" s="166"/>
      <c r="N43" s="166"/>
      <c r="O43" s="215"/>
      <c r="P43" s="215"/>
      <c r="Q43" s="166"/>
      <c r="R43" s="167"/>
      <c r="S43" s="168"/>
    </row>
    <row r="44" spans="1:19" ht="92.5" x14ac:dyDescent="0.55000000000000004">
      <c r="A44" s="164"/>
      <c r="B44" s="320" t="s">
        <v>441</v>
      </c>
      <c r="C44" s="348" t="s">
        <v>8</v>
      </c>
      <c r="D44" s="347" t="s">
        <v>442</v>
      </c>
      <c r="E44" s="347"/>
      <c r="F44" s="183" t="s">
        <v>439</v>
      </c>
      <c r="G44" s="183">
        <v>3</v>
      </c>
      <c r="H44" s="184" t="s">
        <v>301</v>
      </c>
      <c r="I44" s="188" t="str">
        <f>IF(AND('معلومات عن المرفق 2'!$E$13=1,G44&gt;=1),'Data Validation Lists'!$B$12,IF(AND('معلومات عن المرفق 2'!$E$13=2,G44&gt;=2),'Data Validation Lists'!$B$12,IF(AND('معلومات عن المرفق 2'!$E$13=3,G44=3),'Data Validation Lists'!$B$12,'Data Validation Lists'!$B$13)))</f>
        <v>ينطبق - Applicable</v>
      </c>
      <c r="J44" s="213" t="s">
        <v>501</v>
      </c>
      <c r="K44" s="171" t="str">
        <f>IF(L44=3,"مطبق كليًا  - Implemented",IF(L44=0,"لاينطبق على الجهة  - Not Applicable",IF(L44=1,"غير مطبق  - Not Implemented",IF(3&lt;L44&gt;1,"مطبق جزئيًا  - Partially Implemented"," "))))</f>
        <v>مطبق كليًا  - Implemented</v>
      </c>
      <c r="L44" s="165">
        <f>IFERROR(IFERROR(AVERAGEIFS(L45:L49,I45:I49,"&lt;&gt;لا ينطبق - Not Applicable",L45:L49,"&lt;&gt;0"),IFERROR(AVERAGEIF(I45:I49,"&lt;&gt;لا ينطبق - Not Applicable",L45:L49),AVERAGEIF(L45:L49,"&lt;&gt;0",L45:L49))),0)</f>
        <v>3</v>
      </c>
      <c r="M44" s="166"/>
      <c r="N44" s="166"/>
      <c r="O44" s="215"/>
      <c r="P44" s="215"/>
      <c r="Q44" s="166"/>
      <c r="R44" s="167"/>
      <c r="S44" s="168"/>
    </row>
    <row r="45" spans="1:19" ht="55.5" x14ac:dyDescent="0.4">
      <c r="A45" s="164"/>
      <c r="B45" s="321"/>
      <c r="C45" s="348"/>
      <c r="D45" s="347"/>
      <c r="E45" s="347"/>
      <c r="F45" s="183" t="s">
        <v>440</v>
      </c>
      <c r="G45" s="183">
        <v>3</v>
      </c>
      <c r="H45" s="184" t="s">
        <v>302</v>
      </c>
      <c r="I45" s="188" t="str">
        <f>IF(AND('معلومات عن المرفق 2'!$E$13=1,G45&gt;=1),'Data Validation Lists'!$B$12,IF(AND('معلومات عن المرفق 2'!$E$13=2,G45&gt;=2),'Data Validation Lists'!$B$12,IF(AND('معلومات عن المرفق 2'!$E$13=3,G45=3),'Data Validation Lists'!$B$12,'Data Validation Lists'!$B$13)))</f>
        <v>ينطبق - Applicable</v>
      </c>
      <c r="J45" s="172" t="s">
        <v>157</v>
      </c>
      <c r="K45" s="171" t="s">
        <v>246</v>
      </c>
      <c r="L45" s="165">
        <f t="shared" si="0"/>
        <v>3</v>
      </c>
      <c r="M45" s="166"/>
      <c r="N45" s="166"/>
      <c r="O45" s="215"/>
      <c r="P45" s="215"/>
      <c r="Q45" s="166"/>
      <c r="R45" s="167"/>
      <c r="S45" s="168"/>
    </row>
    <row r="46" spans="1:19" ht="37" x14ac:dyDescent="0.4">
      <c r="A46" s="164"/>
      <c r="B46" s="321"/>
      <c r="C46" s="348"/>
      <c r="D46" s="347"/>
      <c r="E46" s="347"/>
      <c r="F46" s="183" t="s">
        <v>440</v>
      </c>
      <c r="G46" s="183">
        <v>1</v>
      </c>
      <c r="H46" s="184" t="s">
        <v>20</v>
      </c>
      <c r="I46" s="188" t="str">
        <f>IF(AND('معلومات عن المرفق 2'!$E$13=1,G46&gt;=1),'Data Validation Lists'!$B$12,IF(AND('معلومات عن المرفق 2'!$E$13=2,G46&gt;=2),'Data Validation Lists'!$B$12,IF(AND('معلومات عن المرفق 2'!$E$13=3,G46=3),'Data Validation Lists'!$B$12,'Data Validation Lists'!$B$13)))</f>
        <v>ينطبق - Applicable</v>
      </c>
      <c r="J46" s="172" t="s">
        <v>191</v>
      </c>
      <c r="K46" s="171" t="s">
        <v>246</v>
      </c>
      <c r="L46" s="165">
        <f t="shared" si="0"/>
        <v>3</v>
      </c>
      <c r="M46" s="166"/>
      <c r="N46" s="166"/>
      <c r="O46" s="215"/>
      <c r="P46" s="215"/>
      <c r="Q46" s="166"/>
      <c r="R46" s="167"/>
      <c r="S46" s="168"/>
    </row>
    <row r="47" spans="1:19" ht="37" x14ac:dyDescent="0.4">
      <c r="A47" s="164"/>
      <c r="B47" s="321"/>
      <c r="C47" s="348"/>
      <c r="D47" s="347"/>
      <c r="E47" s="347"/>
      <c r="F47" s="183" t="s">
        <v>440</v>
      </c>
      <c r="G47" s="183">
        <v>1</v>
      </c>
      <c r="H47" s="184" t="s">
        <v>34</v>
      </c>
      <c r="I47" s="188" t="str">
        <f>IF(AND('معلومات عن المرفق 2'!$E$13=1,G47&gt;=1),'Data Validation Lists'!$B$12,IF(AND('معلومات عن المرفق 2'!$E$13=2,G47&gt;=2),'Data Validation Lists'!$B$12,IF(AND('معلومات عن المرفق 2'!$E$13=3,G47=3),'Data Validation Lists'!$B$12,'Data Validation Lists'!$B$13)))</f>
        <v>ينطبق - Applicable</v>
      </c>
      <c r="J47" s="172" t="s">
        <v>158</v>
      </c>
      <c r="K47" s="171" t="s">
        <v>246</v>
      </c>
      <c r="L47" s="165">
        <f t="shared" si="0"/>
        <v>3</v>
      </c>
      <c r="M47" s="166"/>
      <c r="N47" s="166"/>
      <c r="O47" s="215"/>
      <c r="P47" s="215"/>
      <c r="Q47" s="166"/>
      <c r="R47" s="167"/>
      <c r="S47" s="168"/>
    </row>
    <row r="48" spans="1:19" ht="74" x14ac:dyDescent="0.4">
      <c r="A48" s="164"/>
      <c r="B48" s="321"/>
      <c r="C48" s="348"/>
      <c r="D48" s="347"/>
      <c r="E48" s="347"/>
      <c r="F48" s="183" t="s">
        <v>440</v>
      </c>
      <c r="G48" s="183">
        <v>2</v>
      </c>
      <c r="H48" s="184" t="s">
        <v>30</v>
      </c>
      <c r="I48" s="188" t="str">
        <f>IF(AND('معلومات عن المرفق 2'!$E$13=1,G48&gt;=1),'Data Validation Lists'!$B$12,IF(AND('معلومات عن المرفق 2'!$E$13=2,G48&gt;=2),'Data Validation Lists'!$B$12,IF(AND('معلومات عن المرفق 2'!$E$13=3,G48=3),'Data Validation Lists'!$B$12,'Data Validation Lists'!$B$13)))</f>
        <v>ينطبق - Applicable</v>
      </c>
      <c r="J48" s="172" t="s">
        <v>192</v>
      </c>
      <c r="K48" s="171" t="s">
        <v>246</v>
      </c>
      <c r="L48" s="165">
        <f t="shared" si="0"/>
        <v>3</v>
      </c>
      <c r="M48" s="166"/>
      <c r="N48" s="166"/>
      <c r="O48" s="215"/>
      <c r="P48" s="215"/>
      <c r="Q48" s="166"/>
      <c r="R48" s="167"/>
      <c r="S48" s="168"/>
    </row>
    <row r="49" spans="1:19" ht="55.5" x14ac:dyDescent="0.4">
      <c r="A49" s="164"/>
      <c r="B49" s="321"/>
      <c r="C49" s="348"/>
      <c r="D49" s="347"/>
      <c r="E49" s="347"/>
      <c r="F49" s="183" t="s">
        <v>440</v>
      </c>
      <c r="G49" s="183">
        <v>2</v>
      </c>
      <c r="H49" s="184" t="s">
        <v>303</v>
      </c>
      <c r="I49" s="188" t="str">
        <f>IF(AND('معلومات عن المرفق 2'!$E$13=1,G49&gt;=1),'Data Validation Lists'!$B$12,IF(AND('معلومات عن المرفق 2'!$E$13=2,G49&gt;=2),'Data Validation Lists'!$B$12,IF(AND('معلومات عن المرفق 2'!$E$13=3,G49=3),'Data Validation Lists'!$B$12,'Data Validation Lists'!$B$13)))</f>
        <v>ينطبق - Applicable</v>
      </c>
      <c r="J49" s="172" t="s">
        <v>193</v>
      </c>
      <c r="K49" s="171" t="s">
        <v>246</v>
      </c>
      <c r="L49" s="165">
        <f t="shared" si="0"/>
        <v>3</v>
      </c>
      <c r="M49" s="166"/>
      <c r="N49" s="166"/>
      <c r="O49" s="215"/>
      <c r="P49" s="215"/>
      <c r="Q49" s="166"/>
      <c r="R49" s="167"/>
      <c r="S49" s="168"/>
    </row>
    <row r="50" spans="1:19" ht="92.5" x14ac:dyDescent="0.4">
      <c r="A50" s="164"/>
      <c r="B50" s="321"/>
      <c r="C50" s="348"/>
      <c r="D50" s="347"/>
      <c r="E50" s="347"/>
      <c r="F50" s="183" t="s">
        <v>439</v>
      </c>
      <c r="G50" s="183">
        <v>2</v>
      </c>
      <c r="H50" s="184" t="s">
        <v>42</v>
      </c>
      <c r="I50" s="188" t="str">
        <f>IF(AND('معلومات عن المرفق 2'!$E$13=1,G50&gt;=1),'Data Validation Lists'!$B$12,IF(AND('معلومات عن المرفق 2'!$E$13=2,G50&gt;=2),'Data Validation Lists'!$B$12,IF(AND('معلومات عن المرفق 2'!$E$13=3,G50=3),'Data Validation Lists'!$B$12,'Data Validation Lists'!$B$13)))</f>
        <v>ينطبق - Applicable</v>
      </c>
      <c r="J50" s="172" t="s">
        <v>159</v>
      </c>
      <c r="K50" s="171" t="s">
        <v>246</v>
      </c>
      <c r="L50" s="165">
        <f t="shared" si="0"/>
        <v>3</v>
      </c>
      <c r="M50" s="166"/>
      <c r="N50" s="166"/>
      <c r="O50" s="215"/>
      <c r="P50" s="215"/>
      <c r="Q50" s="166"/>
      <c r="R50" s="167"/>
      <c r="S50" s="168"/>
    </row>
    <row r="51" spans="1:19" ht="111" x14ac:dyDescent="0.4">
      <c r="A51" s="164"/>
      <c r="B51" s="321"/>
      <c r="C51" s="323" t="s">
        <v>23</v>
      </c>
      <c r="D51" s="304" t="s">
        <v>443</v>
      </c>
      <c r="E51" s="305"/>
      <c r="F51" s="183" t="s">
        <v>439</v>
      </c>
      <c r="G51" s="183">
        <v>3</v>
      </c>
      <c r="H51" s="184" t="s">
        <v>304</v>
      </c>
      <c r="I51" s="188" t="str">
        <f>IF(AND('معلومات عن المرفق 2'!$E$13=1,G51&gt;=1),'Data Validation Lists'!$B$12,IF(AND('معلومات عن المرفق 2'!$E$13=2,G51&gt;=2),'Data Validation Lists'!$B$12,IF(AND('معلومات عن المرفق 2'!$E$13=3,G51=3),'Data Validation Lists'!$B$12,'Data Validation Lists'!$B$13)))</f>
        <v>ينطبق - Applicable</v>
      </c>
      <c r="J51" s="172" t="s">
        <v>160</v>
      </c>
      <c r="K51" s="171" t="str">
        <f>IF(L51=3,"مطبق كليًا  - Implemented",IF(L51=0,"لاينطبق على الجهة  - Not Applicable",IF(L51=1,"غير مطبق  - Not Implemented",IF(3&lt;L51&gt;1,"مطبق جزئيًا  - Partially Implemented"," "))))</f>
        <v>مطبق كليًا  - Implemented</v>
      </c>
      <c r="L51" s="165">
        <f>IFERROR(IFERROR(AVERAGEIFS(L52:L62,I52:I62,"&lt;&gt;لا ينطبق - Not Applicable",L52:L62,"&lt;&gt;0"),IFERROR(AVERAGEIF(I52:I62,"&lt;&gt;لا ينطبق - Not Applicable",L52:L62),AVERAGEIF(L52:L62,"&lt;&gt;0",L52:L62))),0)</f>
        <v>3</v>
      </c>
      <c r="M51" s="166"/>
      <c r="N51" s="166"/>
      <c r="O51" s="215"/>
      <c r="P51" s="215"/>
      <c r="Q51" s="166"/>
      <c r="R51" s="167"/>
      <c r="S51" s="168"/>
    </row>
    <row r="52" spans="1:19" ht="111" x14ac:dyDescent="0.4">
      <c r="A52" s="164"/>
      <c r="B52" s="321"/>
      <c r="C52" s="324"/>
      <c r="D52" s="306"/>
      <c r="E52" s="307"/>
      <c r="F52" s="183" t="s">
        <v>440</v>
      </c>
      <c r="G52" s="183">
        <v>1</v>
      </c>
      <c r="H52" s="184" t="s">
        <v>305</v>
      </c>
      <c r="I52" s="188" t="str">
        <f>IF(AND('معلومات عن المرفق 2'!$E$13=1,G52&gt;=1),'Data Validation Lists'!$B$12,IF(AND('معلومات عن المرفق 2'!$E$13=2,G52&gt;=2),'Data Validation Lists'!$B$12,IF(AND('معلومات عن المرفق 2'!$E$13=3,G52=3),'Data Validation Lists'!$B$12,'Data Validation Lists'!$B$13)))</f>
        <v>ينطبق - Applicable</v>
      </c>
      <c r="J52" s="172" t="s">
        <v>194</v>
      </c>
      <c r="K52" s="171" t="s">
        <v>246</v>
      </c>
      <c r="L52" s="165">
        <f t="shared" si="0"/>
        <v>3</v>
      </c>
      <c r="M52" s="166"/>
      <c r="N52" s="166"/>
      <c r="O52" s="215"/>
      <c r="P52" s="215"/>
      <c r="Q52" s="166"/>
      <c r="R52" s="167"/>
      <c r="S52" s="168"/>
    </row>
    <row r="53" spans="1:19" ht="92.5" x14ac:dyDescent="0.4">
      <c r="A53" s="164"/>
      <c r="B53" s="321"/>
      <c r="C53" s="324"/>
      <c r="D53" s="306"/>
      <c r="E53" s="307"/>
      <c r="F53" s="183" t="s">
        <v>440</v>
      </c>
      <c r="G53" s="183">
        <v>2</v>
      </c>
      <c r="H53" s="184" t="s">
        <v>306</v>
      </c>
      <c r="I53" s="188" t="str">
        <f>IF(AND('معلومات عن المرفق 2'!$E$13=1,G53&gt;=1),'Data Validation Lists'!$B$12,IF(AND('معلومات عن المرفق 2'!$E$13=2,G53&gt;=2),'Data Validation Lists'!$B$12,IF(AND('معلومات عن المرفق 2'!$E$13=3,G53=3),'Data Validation Lists'!$B$12,'Data Validation Lists'!$B$13)))</f>
        <v>ينطبق - Applicable</v>
      </c>
      <c r="J53" s="172" t="s">
        <v>480</v>
      </c>
      <c r="K53" s="171" t="s">
        <v>246</v>
      </c>
      <c r="L53" s="165">
        <f t="shared" si="0"/>
        <v>3</v>
      </c>
      <c r="M53" s="166"/>
      <c r="N53" s="166"/>
      <c r="O53" s="215"/>
      <c r="P53" s="215"/>
      <c r="Q53" s="166"/>
      <c r="R53" s="167"/>
      <c r="S53" s="168"/>
    </row>
    <row r="54" spans="1:19" ht="55.5" x14ac:dyDescent="0.4">
      <c r="A54" s="164"/>
      <c r="B54" s="321"/>
      <c r="C54" s="324"/>
      <c r="D54" s="306"/>
      <c r="E54" s="307"/>
      <c r="F54" s="183" t="s">
        <v>440</v>
      </c>
      <c r="G54" s="183">
        <v>3</v>
      </c>
      <c r="H54" s="184" t="s">
        <v>307</v>
      </c>
      <c r="I54" s="188" t="str">
        <f>IF(AND('معلومات عن المرفق 2'!$E$13=1,G54&gt;=1),'Data Validation Lists'!$B$12,IF(AND('معلومات عن المرفق 2'!$E$13=2,G54&gt;=2),'Data Validation Lists'!$B$12,IF(AND('معلومات عن المرفق 2'!$E$13=3,G54=3),'Data Validation Lists'!$B$12,'Data Validation Lists'!$B$13)))</f>
        <v>ينطبق - Applicable</v>
      </c>
      <c r="J54" s="172" t="s">
        <v>195</v>
      </c>
      <c r="K54" s="171" t="s">
        <v>246</v>
      </c>
      <c r="L54" s="165">
        <f t="shared" si="0"/>
        <v>3</v>
      </c>
      <c r="M54" s="166"/>
      <c r="N54" s="166"/>
      <c r="O54" s="215"/>
      <c r="P54" s="215"/>
      <c r="Q54" s="166"/>
      <c r="R54" s="167"/>
      <c r="S54" s="168"/>
    </row>
    <row r="55" spans="1:19" ht="74" x14ac:dyDescent="0.4">
      <c r="A55" s="164"/>
      <c r="B55" s="321"/>
      <c r="C55" s="324"/>
      <c r="D55" s="306"/>
      <c r="E55" s="307"/>
      <c r="F55" s="183" t="s">
        <v>440</v>
      </c>
      <c r="G55" s="183">
        <v>1</v>
      </c>
      <c r="H55" s="184" t="s">
        <v>308</v>
      </c>
      <c r="I55" s="188" t="str">
        <f>IF(AND('معلومات عن المرفق 2'!$E$13=1,G55&gt;=1),'Data Validation Lists'!$B$12,IF(AND('معلومات عن المرفق 2'!$E$13=2,G55&gt;=2),'Data Validation Lists'!$B$12,IF(AND('معلومات عن المرفق 2'!$E$13=3,G55=3),'Data Validation Lists'!$B$12,'Data Validation Lists'!$B$13)))</f>
        <v>ينطبق - Applicable</v>
      </c>
      <c r="J55" s="172" t="s">
        <v>196</v>
      </c>
      <c r="K55" s="171" t="s">
        <v>246</v>
      </c>
      <c r="L55" s="165">
        <f t="shared" si="0"/>
        <v>3</v>
      </c>
      <c r="M55" s="166"/>
      <c r="N55" s="166"/>
      <c r="O55" s="215"/>
      <c r="P55" s="215"/>
      <c r="Q55" s="166"/>
      <c r="R55" s="167"/>
      <c r="S55" s="168"/>
    </row>
    <row r="56" spans="1:19" ht="74" x14ac:dyDescent="0.4">
      <c r="A56" s="164"/>
      <c r="B56" s="321"/>
      <c r="C56" s="324"/>
      <c r="D56" s="306"/>
      <c r="E56" s="307"/>
      <c r="F56" s="183" t="s">
        <v>440</v>
      </c>
      <c r="G56" s="183">
        <v>1</v>
      </c>
      <c r="H56" s="184" t="s">
        <v>309</v>
      </c>
      <c r="I56" s="188" t="str">
        <f>IF(AND('معلومات عن المرفق 2'!$E$13=1,G56&gt;=1),'Data Validation Lists'!$B$12,IF(AND('معلومات عن المرفق 2'!$E$13=2,G56&gt;=2),'Data Validation Lists'!$B$12,IF(AND('معلومات عن المرفق 2'!$E$13=3,G56=3),'Data Validation Lists'!$B$12,'Data Validation Lists'!$B$13)))</f>
        <v>ينطبق - Applicable</v>
      </c>
      <c r="J56" s="172" t="s">
        <v>197</v>
      </c>
      <c r="K56" s="171" t="s">
        <v>246</v>
      </c>
      <c r="L56" s="165">
        <f t="shared" si="0"/>
        <v>3</v>
      </c>
      <c r="M56" s="166"/>
      <c r="N56" s="166"/>
      <c r="O56" s="215"/>
      <c r="P56" s="215"/>
      <c r="Q56" s="166"/>
      <c r="R56" s="167"/>
      <c r="S56" s="168"/>
    </row>
    <row r="57" spans="1:19" ht="74" x14ac:dyDescent="0.4">
      <c r="A57" s="164"/>
      <c r="B57" s="321"/>
      <c r="C57" s="324"/>
      <c r="D57" s="306"/>
      <c r="E57" s="307"/>
      <c r="F57" s="183" t="s">
        <v>440</v>
      </c>
      <c r="G57" s="183">
        <v>1</v>
      </c>
      <c r="H57" s="184" t="s">
        <v>310</v>
      </c>
      <c r="I57" s="188" t="str">
        <f>IF(AND('معلومات عن المرفق 2'!$E$13=1,G57&gt;=1),'Data Validation Lists'!$B$12,IF(AND('معلومات عن المرفق 2'!$E$13=2,G57&gt;=2),'Data Validation Lists'!$B$12,IF(AND('معلومات عن المرفق 2'!$E$13=3,G57=3),'Data Validation Lists'!$B$12,'Data Validation Lists'!$B$13)))</f>
        <v>ينطبق - Applicable</v>
      </c>
      <c r="J57" s="172" t="s">
        <v>316</v>
      </c>
      <c r="K57" s="171" t="s">
        <v>246</v>
      </c>
      <c r="L57" s="165">
        <f t="shared" si="0"/>
        <v>3</v>
      </c>
      <c r="M57" s="166"/>
      <c r="N57" s="166"/>
      <c r="O57" s="215"/>
      <c r="P57" s="215"/>
      <c r="Q57" s="166"/>
      <c r="R57" s="167"/>
      <c r="S57" s="168"/>
    </row>
    <row r="58" spans="1:19" ht="240.5" x14ac:dyDescent="0.4">
      <c r="A58" s="164"/>
      <c r="B58" s="321"/>
      <c r="C58" s="324"/>
      <c r="D58" s="306"/>
      <c r="E58" s="307"/>
      <c r="F58" s="183" t="s">
        <v>440</v>
      </c>
      <c r="G58" s="183">
        <v>2</v>
      </c>
      <c r="H58" s="184" t="s">
        <v>311</v>
      </c>
      <c r="I58" s="188" t="str">
        <f>IF(AND('معلومات عن المرفق 2'!$E$13=1,G58&gt;=1),'Data Validation Lists'!$B$12,IF(AND('معلومات عن المرفق 2'!$E$13=2,G58&gt;=2),'Data Validation Lists'!$B$12,IF(AND('معلومات عن المرفق 2'!$E$13=3,G58=3),'Data Validation Lists'!$B$12,'Data Validation Lists'!$B$13)))</f>
        <v>ينطبق - Applicable</v>
      </c>
      <c r="J58" s="172" t="s">
        <v>481</v>
      </c>
      <c r="K58" s="171" t="s">
        <v>246</v>
      </c>
      <c r="L58" s="165">
        <f t="shared" si="0"/>
        <v>3</v>
      </c>
      <c r="M58" s="166"/>
      <c r="N58" s="166"/>
      <c r="O58" s="215"/>
      <c r="P58" s="215"/>
      <c r="Q58" s="166"/>
      <c r="R58" s="167"/>
      <c r="S58" s="168"/>
    </row>
    <row r="59" spans="1:19" ht="37" x14ac:dyDescent="0.4">
      <c r="A59" s="164"/>
      <c r="B59" s="321"/>
      <c r="C59" s="324"/>
      <c r="D59" s="306"/>
      <c r="E59" s="307"/>
      <c r="F59" s="183" t="s">
        <v>440</v>
      </c>
      <c r="G59" s="183">
        <v>2</v>
      </c>
      <c r="H59" s="184" t="s">
        <v>312</v>
      </c>
      <c r="I59" s="188" t="str">
        <f>IF(AND('معلومات عن المرفق 2'!$E$13=1,G59&gt;=1),'Data Validation Lists'!$B$12,IF(AND('معلومات عن المرفق 2'!$E$13=2,G59&gt;=2),'Data Validation Lists'!$B$12,IF(AND('معلومات عن المرفق 2'!$E$13=3,G59=3),'Data Validation Lists'!$B$12,'Data Validation Lists'!$B$13)))</f>
        <v>ينطبق - Applicable</v>
      </c>
      <c r="J59" s="172" t="s">
        <v>68</v>
      </c>
      <c r="K59" s="171" t="s">
        <v>246</v>
      </c>
      <c r="L59" s="165">
        <f t="shared" si="0"/>
        <v>3</v>
      </c>
      <c r="M59" s="166"/>
      <c r="N59" s="166"/>
      <c r="O59" s="215"/>
      <c r="P59" s="215"/>
      <c r="Q59" s="166"/>
      <c r="R59" s="167"/>
      <c r="S59" s="168"/>
    </row>
    <row r="60" spans="1:19" ht="37" x14ac:dyDescent="0.4">
      <c r="A60" s="164"/>
      <c r="B60" s="321"/>
      <c r="C60" s="324"/>
      <c r="D60" s="306"/>
      <c r="E60" s="307"/>
      <c r="F60" s="183" t="s">
        <v>440</v>
      </c>
      <c r="G60" s="183">
        <v>1</v>
      </c>
      <c r="H60" s="184" t="s">
        <v>313</v>
      </c>
      <c r="I60" s="188" t="str">
        <f>IF(AND('معلومات عن المرفق 2'!$E$13=1,G60&gt;=1),'Data Validation Lists'!$B$12,IF(AND('معلومات عن المرفق 2'!$E$13=2,G60&gt;=2),'Data Validation Lists'!$B$12,IF(AND('معلومات عن المرفق 2'!$E$13=3,G60=3),'Data Validation Lists'!$B$12,'Data Validation Lists'!$B$13)))</f>
        <v>ينطبق - Applicable</v>
      </c>
      <c r="J60" s="172" t="s">
        <v>502</v>
      </c>
      <c r="K60" s="171" t="s">
        <v>246</v>
      </c>
      <c r="L60" s="165">
        <f t="shared" si="0"/>
        <v>3</v>
      </c>
      <c r="M60" s="166"/>
      <c r="N60" s="166"/>
      <c r="O60" s="215"/>
      <c r="P60" s="215"/>
      <c r="Q60" s="166"/>
      <c r="R60" s="167"/>
      <c r="S60" s="168"/>
    </row>
    <row r="61" spans="1:19" ht="111" x14ac:dyDescent="0.4">
      <c r="A61" s="164"/>
      <c r="B61" s="321"/>
      <c r="C61" s="324"/>
      <c r="D61" s="306"/>
      <c r="E61" s="307"/>
      <c r="F61" s="183" t="s">
        <v>440</v>
      </c>
      <c r="G61" s="183">
        <v>2</v>
      </c>
      <c r="H61" s="184" t="s">
        <v>314</v>
      </c>
      <c r="I61" s="188" t="str">
        <f>IF(AND('معلومات عن المرفق 2'!$E$13=1,G61&gt;=1),'Data Validation Lists'!$B$12,IF(AND('معلومات عن المرفق 2'!$E$13=2,G61&gt;=2),'Data Validation Lists'!$B$12,IF(AND('معلومات عن المرفق 2'!$E$13=3,G61=3),'Data Validation Lists'!$B$12,'Data Validation Lists'!$B$13)))</f>
        <v>ينطبق - Applicable</v>
      </c>
      <c r="J61" s="172" t="s">
        <v>198</v>
      </c>
      <c r="K61" s="171" t="s">
        <v>246</v>
      </c>
      <c r="L61" s="165">
        <f t="shared" si="0"/>
        <v>3</v>
      </c>
      <c r="M61" s="166"/>
      <c r="N61" s="166"/>
      <c r="O61" s="215"/>
      <c r="P61" s="215"/>
      <c r="Q61" s="166"/>
      <c r="R61" s="167"/>
      <c r="S61" s="168"/>
    </row>
    <row r="62" spans="1:19" ht="37" x14ac:dyDescent="0.4">
      <c r="A62" s="164"/>
      <c r="B62" s="321"/>
      <c r="C62" s="324"/>
      <c r="D62" s="306"/>
      <c r="E62" s="307"/>
      <c r="F62" s="183" t="s">
        <v>440</v>
      </c>
      <c r="G62" s="183">
        <v>2</v>
      </c>
      <c r="H62" s="184" t="s">
        <v>315</v>
      </c>
      <c r="I62" s="188" t="str">
        <f>IF(AND('معلومات عن المرفق 2'!$E$13=1,G62&gt;=1),'Data Validation Lists'!$B$12,IF(AND('معلومات عن المرفق 2'!$E$13=2,G62&gt;=2),'Data Validation Lists'!$B$12,IF(AND('معلومات عن المرفق 2'!$E$13=3,G62=3),'Data Validation Lists'!$B$12,'Data Validation Lists'!$B$13)))</f>
        <v>ينطبق - Applicable</v>
      </c>
      <c r="J62" s="172" t="s">
        <v>73</v>
      </c>
      <c r="K62" s="171" t="s">
        <v>246</v>
      </c>
      <c r="L62" s="165">
        <f t="shared" si="0"/>
        <v>3</v>
      </c>
      <c r="M62" s="166"/>
      <c r="N62" s="166"/>
      <c r="O62" s="215"/>
      <c r="P62" s="215"/>
      <c r="Q62" s="166"/>
      <c r="R62" s="167"/>
      <c r="S62" s="168"/>
    </row>
    <row r="63" spans="1:19" ht="111" x14ac:dyDescent="0.4">
      <c r="A63" s="164"/>
      <c r="B63" s="321"/>
      <c r="C63" s="325"/>
      <c r="D63" s="308"/>
      <c r="E63" s="309"/>
      <c r="F63" s="183" t="s">
        <v>439</v>
      </c>
      <c r="G63" s="183">
        <v>2</v>
      </c>
      <c r="H63" s="184" t="s">
        <v>43</v>
      </c>
      <c r="I63" s="188" t="str">
        <f>IF(AND('معلومات عن المرفق 2'!$E$13=1,G63&gt;=1),'Data Validation Lists'!$B$12,IF(AND('معلومات عن المرفق 2'!$E$13=2,G63&gt;=2),'Data Validation Lists'!$B$12,IF(AND('معلومات عن المرفق 2'!$E$13=3,G63=3),'Data Validation Lists'!$B$12,'Data Validation Lists'!$B$13)))</f>
        <v>ينطبق - Applicable</v>
      </c>
      <c r="J63" s="172" t="s">
        <v>161</v>
      </c>
      <c r="K63" s="171" t="s">
        <v>246</v>
      </c>
      <c r="L63" s="165">
        <f t="shared" si="0"/>
        <v>3</v>
      </c>
      <c r="M63" s="166"/>
      <c r="N63" s="166"/>
      <c r="O63" s="215"/>
      <c r="P63" s="215"/>
      <c r="Q63" s="166"/>
      <c r="R63" s="167"/>
      <c r="S63" s="168"/>
    </row>
    <row r="64" spans="1:19" ht="111" x14ac:dyDescent="0.4">
      <c r="A64" s="164"/>
      <c r="B64" s="321"/>
      <c r="C64" s="310" t="s">
        <v>317</v>
      </c>
      <c r="D64" s="304" t="s">
        <v>74</v>
      </c>
      <c r="E64" s="305"/>
      <c r="F64" s="183" t="s">
        <v>439</v>
      </c>
      <c r="G64" s="183">
        <v>3</v>
      </c>
      <c r="H64" s="184" t="s">
        <v>318</v>
      </c>
      <c r="I64" s="188" t="str">
        <f>IF(AND('معلومات عن المرفق 2'!$E$13=1,G64&gt;=1),'Data Validation Lists'!$B$12,IF(AND('معلومات عن المرفق 2'!$E$13=2,G64&gt;=2),'Data Validation Lists'!$B$12,IF(AND('معلومات عن المرفق 2'!$E$13=3,G64=3),'Data Validation Lists'!$B$12,'Data Validation Lists'!$B$13)))</f>
        <v>ينطبق - Applicable</v>
      </c>
      <c r="J64" s="172" t="s">
        <v>199</v>
      </c>
      <c r="K64" s="171" t="str">
        <f>IF(L64=3,"مطبق كليًا  - Implemented",IF(L64=0,"لاينطبق على الجهة  - Not Applicable",IF(L64=1,"غير مطبق  - Not Implemented",IF(3&lt;L64&gt;1,"مطبق جزئيًا  - Partially Implemented"," "))))</f>
        <v>مطبق كليًا  - Implemented</v>
      </c>
      <c r="L64" s="165">
        <f>IFERROR(IFERROR(AVERAGEIFS(L65:L77,I65:I77,"&lt;&gt;لا ينطبق - Not Applicable",L65:L77,"&lt;&gt;0"),IFERROR(AVERAGEIF(I65:I77,"&lt;&gt;لا ينطبق - Not Applicable",L65:L77),AVERAGEIF(L65:L77,"&lt;&gt;0",L65:L77))),0)</f>
        <v>3</v>
      </c>
      <c r="M64" s="166"/>
      <c r="N64" s="166"/>
      <c r="O64" s="215"/>
      <c r="P64" s="215"/>
      <c r="Q64" s="166"/>
      <c r="R64" s="167"/>
      <c r="S64" s="168"/>
    </row>
    <row r="65" spans="1:19" ht="111" x14ac:dyDescent="0.4">
      <c r="A65" s="164"/>
      <c r="B65" s="321"/>
      <c r="C65" s="311"/>
      <c r="D65" s="306"/>
      <c r="E65" s="307"/>
      <c r="F65" s="183" t="s">
        <v>440</v>
      </c>
      <c r="G65" s="183">
        <v>2</v>
      </c>
      <c r="H65" s="184" t="s">
        <v>319</v>
      </c>
      <c r="I65" s="188" t="str">
        <f>IF(AND('معلومات عن المرفق 2'!$E$13=1,G65&gt;=1),'Data Validation Lists'!$B$12,IF(AND('معلومات عن المرفق 2'!$E$13=2,G65&gt;=2),'Data Validation Lists'!$B$12,IF(AND('معلومات عن المرفق 2'!$E$13=3,G65=3),'Data Validation Lists'!$B$12,'Data Validation Lists'!$B$13)))</f>
        <v>ينطبق - Applicable</v>
      </c>
      <c r="J65" s="172" t="s">
        <v>200</v>
      </c>
      <c r="K65" s="171" t="s">
        <v>246</v>
      </c>
      <c r="L65" s="165">
        <f t="shared" si="0"/>
        <v>3</v>
      </c>
      <c r="M65" s="166"/>
      <c r="N65" s="166"/>
      <c r="O65" s="215"/>
      <c r="P65" s="215"/>
      <c r="Q65" s="166"/>
      <c r="R65" s="167"/>
      <c r="S65" s="168"/>
    </row>
    <row r="66" spans="1:19" ht="111" x14ac:dyDescent="0.4">
      <c r="A66" s="164"/>
      <c r="B66" s="321"/>
      <c r="C66" s="311"/>
      <c r="D66" s="306"/>
      <c r="E66" s="307"/>
      <c r="F66" s="183" t="s">
        <v>440</v>
      </c>
      <c r="G66" s="183">
        <v>1</v>
      </c>
      <c r="H66" s="184" t="s">
        <v>320</v>
      </c>
      <c r="I66" s="188" t="str">
        <f>IF(AND('معلومات عن المرفق 2'!$E$13=1,G66&gt;=1),'Data Validation Lists'!$B$12,IF(AND('معلومات عن المرفق 2'!$E$13=2,G66&gt;=2),'Data Validation Lists'!$B$12,IF(AND('معلومات عن المرفق 2'!$E$13=3,G66=3),'Data Validation Lists'!$B$12,'Data Validation Lists'!$B$13)))</f>
        <v>ينطبق - Applicable</v>
      </c>
      <c r="J66" s="172" t="s">
        <v>201</v>
      </c>
      <c r="K66" s="171" t="s">
        <v>246</v>
      </c>
      <c r="L66" s="165">
        <f t="shared" si="0"/>
        <v>3</v>
      </c>
      <c r="M66" s="166"/>
      <c r="N66" s="166"/>
      <c r="O66" s="215"/>
      <c r="P66" s="215"/>
      <c r="Q66" s="166"/>
      <c r="R66" s="167"/>
      <c r="S66" s="168"/>
    </row>
    <row r="67" spans="1:19" ht="111" x14ac:dyDescent="0.4">
      <c r="A67" s="164"/>
      <c r="B67" s="321"/>
      <c r="C67" s="311"/>
      <c r="D67" s="306"/>
      <c r="E67" s="307"/>
      <c r="F67" s="183" t="s">
        <v>440</v>
      </c>
      <c r="G67" s="183">
        <v>1</v>
      </c>
      <c r="H67" s="184" t="s">
        <v>321</v>
      </c>
      <c r="I67" s="188" t="str">
        <f>IF(AND('معلومات عن المرفق 2'!$E$13=1,G67&gt;=1),'Data Validation Lists'!$B$12,IF(AND('معلومات عن المرفق 2'!$E$13=2,G67&gt;=2),'Data Validation Lists'!$B$12,IF(AND('معلومات عن المرفق 2'!$E$13=3,G67=3),'Data Validation Lists'!$B$12,'Data Validation Lists'!$B$13)))</f>
        <v>ينطبق - Applicable</v>
      </c>
      <c r="J67" s="172" t="s">
        <v>503</v>
      </c>
      <c r="K67" s="171" t="s">
        <v>246</v>
      </c>
      <c r="L67" s="165">
        <f t="shared" si="0"/>
        <v>3</v>
      </c>
      <c r="M67" s="166"/>
      <c r="N67" s="166"/>
      <c r="O67" s="215"/>
      <c r="P67" s="215"/>
      <c r="Q67" s="166"/>
      <c r="R67" s="167"/>
      <c r="S67" s="168"/>
    </row>
    <row r="68" spans="1:19" ht="55.5" x14ac:dyDescent="0.4">
      <c r="A68" s="164"/>
      <c r="B68" s="321"/>
      <c r="C68" s="311"/>
      <c r="D68" s="306"/>
      <c r="E68" s="307"/>
      <c r="F68" s="183" t="s">
        <v>440</v>
      </c>
      <c r="G68" s="183">
        <v>2</v>
      </c>
      <c r="H68" s="184" t="s">
        <v>322</v>
      </c>
      <c r="I68" s="188" t="str">
        <f>IF(AND('معلومات عن المرفق 2'!$E$13=1,G68&gt;=1),'Data Validation Lists'!$B$12,IF(AND('معلومات عن المرفق 2'!$E$13=2,G68&gt;=2),'Data Validation Lists'!$B$12,IF(AND('معلومات عن المرفق 2'!$E$13=3,G68=3),'Data Validation Lists'!$B$12,'Data Validation Lists'!$B$13)))</f>
        <v>ينطبق - Applicable</v>
      </c>
      <c r="J68" s="172" t="s">
        <v>75</v>
      </c>
      <c r="K68" s="171" t="s">
        <v>246</v>
      </c>
      <c r="L68" s="165">
        <f t="shared" si="0"/>
        <v>3</v>
      </c>
      <c r="M68" s="166"/>
      <c r="N68" s="166"/>
      <c r="O68" s="215"/>
      <c r="P68" s="215"/>
      <c r="Q68" s="166"/>
      <c r="R68" s="167"/>
      <c r="S68" s="168"/>
    </row>
    <row r="69" spans="1:19" ht="111" x14ac:dyDescent="0.4">
      <c r="A69" s="164"/>
      <c r="B69" s="321"/>
      <c r="C69" s="311"/>
      <c r="D69" s="306"/>
      <c r="E69" s="307"/>
      <c r="F69" s="183" t="s">
        <v>440</v>
      </c>
      <c r="G69" s="183">
        <v>2</v>
      </c>
      <c r="H69" s="184" t="s">
        <v>323</v>
      </c>
      <c r="I69" s="188" t="str">
        <f>IF(AND('معلومات عن المرفق 2'!$E$13=1,G69&gt;=1),'Data Validation Lists'!$B$12,IF(AND('معلومات عن المرفق 2'!$E$13=2,G69&gt;=2),'Data Validation Lists'!$B$12,IF(AND('معلومات عن المرفق 2'!$E$13=3,G69=3),'Data Validation Lists'!$B$12,'Data Validation Lists'!$B$13)))</f>
        <v>ينطبق - Applicable</v>
      </c>
      <c r="J69" s="172" t="s">
        <v>504</v>
      </c>
      <c r="K69" s="171" t="s">
        <v>246</v>
      </c>
      <c r="L69" s="165">
        <f t="shared" si="0"/>
        <v>3</v>
      </c>
      <c r="M69" s="166"/>
      <c r="N69" s="166"/>
      <c r="O69" s="215"/>
      <c r="P69" s="215"/>
      <c r="Q69" s="166"/>
      <c r="R69" s="167"/>
      <c r="S69" s="168"/>
    </row>
    <row r="70" spans="1:19" ht="74" x14ac:dyDescent="0.4">
      <c r="A70" s="164"/>
      <c r="B70" s="321"/>
      <c r="C70" s="311"/>
      <c r="D70" s="306"/>
      <c r="E70" s="307"/>
      <c r="F70" s="183" t="s">
        <v>440</v>
      </c>
      <c r="G70" s="183">
        <v>2</v>
      </c>
      <c r="H70" s="184" t="s">
        <v>324</v>
      </c>
      <c r="I70" s="188" t="str">
        <f>IF(AND('معلومات عن المرفق 2'!$E$13=1,G70&gt;=1),'Data Validation Lists'!$B$12,IF(AND('معلومات عن المرفق 2'!$E$13=2,G70&gt;=2),'Data Validation Lists'!$B$12,IF(AND('معلومات عن المرفق 2'!$E$13=3,G70=3),'Data Validation Lists'!$B$12,'Data Validation Lists'!$B$13)))</f>
        <v>ينطبق - Applicable</v>
      </c>
      <c r="J70" s="172" t="s">
        <v>482</v>
      </c>
      <c r="K70" s="171" t="s">
        <v>246</v>
      </c>
      <c r="L70" s="165">
        <f t="shared" si="0"/>
        <v>3</v>
      </c>
      <c r="M70" s="166"/>
      <c r="N70" s="166"/>
      <c r="O70" s="215"/>
      <c r="P70" s="215"/>
      <c r="Q70" s="166"/>
      <c r="R70" s="167"/>
      <c r="S70" s="168"/>
    </row>
    <row r="71" spans="1:19" ht="111" x14ac:dyDescent="0.4">
      <c r="A71" s="164"/>
      <c r="B71" s="321"/>
      <c r="C71" s="311"/>
      <c r="D71" s="306"/>
      <c r="E71" s="307"/>
      <c r="F71" s="183" t="s">
        <v>440</v>
      </c>
      <c r="G71" s="183">
        <v>1</v>
      </c>
      <c r="H71" s="184" t="s">
        <v>325</v>
      </c>
      <c r="I71" s="188" t="str">
        <f>IF(AND('معلومات عن المرفق 2'!$E$13=1,G71&gt;=1),'Data Validation Lists'!$B$12,IF(AND('معلومات عن المرفق 2'!$E$13=2,G71&gt;=2),'Data Validation Lists'!$B$12,IF(AND('معلومات عن المرفق 2'!$E$13=3,G71=3),'Data Validation Lists'!$B$12,'Data Validation Lists'!$B$13)))</f>
        <v>ينطبق - Applicable</v>
      </c>
      <c r="J71" s="172" t="s">
        <v>505</v>
      </c>
      <c r="K71" s="171" t="s">
        <v>246</v>
      </c>
      <c r="L71" s="165">
        <f t="shared" si="0"/>
        <v>3</v>
      </c>
      <c r="M71" s="166"/>
      <c r="N71" s="166"/>
      <c r="O71" s="215"/>
      <c r="P71" s="215"/>
      <c r="Q71" s="166"/>
      <c r="R71" s="167"/>
      <c r="S71" s="168"/>
    </row>
    <row r="72" spans="1:19" ht="74" x14ac:dyDescent="0.4">
      <c r="A72" s="164"/>
      <c r="B72" s="321"/>
      <c r="C72" s="311"/>
      <c r="D72" s="306"/>
      <c r="E72" s="307"/>
      <c r="F72" s="183" t="s">
        <v>440</v>
      </c>
      <c r="G72" s="183">
        <v>2</v>
      </c>
      <c r="H72" s="184" t="s">
        <v>326</v>
      </c>
      <c r="I72" s="188" t="str">
        <f>IF(AND('معلومات عن المرفق 2'!$E$13=1,G72&gt;=1),'Data Validation Lists'!$B$12,IF(AND('معلومات عن المرفق 2'!$E$13=2,G72&gt;=2),'Data Validation Lists'!$B$12,IF(AND('معلومات عن المرفق 2'!$E$13=3,G72=3),'Data Validation Lists'!$B$12,'Data Validation Lists'!$B$13)))</f>
        <v>ينطبق - Applicable</v>
      </c>
      <c r="J72" s="172" t="s">
        <v>76</v>
      </c>
      <c r="K72" s="171" t="s">
        <v>246</v>
      </c>
      <c r="L72" s="165">
        <f t="shared" ref="L72:L135" si="1">IF(K72="مطبق كليًا  - Implemented",3,IF(K72="مطبق جزئيًا  - Partially Implemented",2,IF(K72="غير مطبق  - Not Implemented",1,0)))</f>
        <v>3</v>
      </c>
      <c r="M72" s="166"/>
      <c r="N72" s="166"/>
      <c r="O72" s="215"/>
      <c r="P72" s="215"/>
      <c r="Q72" s="166"/>
      <c r="R72" s="167"/>
      <c r="S72" s="168"/>
    </row>
    <row r="73" spans="1:19" ht="74" x14ac:dyDescent="0.4">
      <c r="A73" s="164"/>
      <c r="B73" s="321"/>
      <c r="C73" s="311"/>
      <c r="D73" s="306"/>
      <c r="E73" s="307"/>
      <c r="F73" s="183" t="s">
        <v>440</v>
      </c>
      <c r="G73" s="183">
        <v>3</v>
      </c>
      <c r="H73" s="184" t="s">
        <v>327</v>
      </c>
      <c r="I73" s="188" t="str">
        <f>IF(AND('معلومات عن المرفق 2'!$E$13=1,G73&gt;=1),'Data Validation Lists'!$B$12,IF(AND('معلومات عن المرفق 2'!$E$13=2,G73&gt;=2),'Data Validation Lists'!$B$12,IF(AND('معلومات عن المرفق 2'!$E$13=3,G73=3),'Data Validation Lists'!$B$12,'Data Validation Lists'!$B$13)))</f>
        <v>ينطبق - Applicable</v>
      </c>
      <c r="J73" s="172" t="s">
        <v>77</v>
      </c>
      <c r="K73" s="171" t="s">
        <v>246</v>
      </c>
      <c r="L73" s="165">
        <f t="shared" si="1"/>
        <v>3</v>
      </c>
      <c r="M73" s="166"/>
      <c r="N73" s="166"/>
      <c r="O73" s="215"/>
      <c r="P73" s="215"/>
      <c r="Q73" s="166"/>
      <c r="R73" s="167"/>
      <c r="S73" s="168"/>
    </row>
    <row r="74" spans="1:19" ht="74" x14ac:dyDescent="0.4">
      <c r="A74" s="164"/>
      <c r="B74" s="321"/>
      <c r="C74" s="311"/>
      <c r="D74" s="306"/>
      <c r="E74" s="307"/>
      <c r="F74" s="183" t="s">
        <v>440</v>
      </c>
      <c r="G74" s="183">
        <v>1</v>
      </c>
      <c r="H74" s="184" t="s">
        <v>328</v>
      </c>
      <c r="I74" s="188" t="str">
        <f>IF(AND('معلومات عن المرفق 2'!$E$13=1,G74&gt;=1),'Data Validation Lists'!$B$12,IF(AND('معلومات عن المرفق 2'!$E$13=2,G74&gt;=2),'Data Validation Lists'!$B$12,IF(AND('معلومات عن المرفق 2'!$E$13=3,G74=3),'Data Validation Lists'!$B$12,'Data Validation Lists'!$B$13)))</f>
        <v>ينطبق - Applicable</v>
      </c>
      <c r="J74" s="172" t="s">
        <v>202</v>
      </c>
      <c r="K74" s="171" t="s">
        <v>246</v>
      </c>
      <c r="L74" s="165">
        <f t="shared" si="1"/>
        <v>3</v>
      </c>
      <c r="M74" s="166"/>
      <c r="N74" s="166"/>
      <c r="O74" s="215"/>
      <c r="P74" s="215"/>
      <c r="Q74" s="166"/>
      <c r="R74" s="167"/>
      <c r="S74" s="168"/>
    </row>
    <row r="75" spans="1:19" ht="37" x14ac:dyDescent="0.4">
      <c r="A75" s="164"/>
      <c r="B75" s="321"/>
      <c r="C75" s="311"/>
      <c r="D75" s="306"/>
      <c r="E75" s="307"/>
      <c r="F75" s="183" t="s">
        <v>440</v>
      </c>
      <c r="G75" s="183">
        <v>2</v>
      </c>
      <c r="H75" s="184" t="s">
        <v>329</v>
      </c>
      <c r="I75" s="188" t="str">
        <f>IF(AND('معلومات عن المرفق 2'!$E$13=1,G75&gt;=1),'Data Validation Lists'!$B$12,IF(AND('معلومات عن المرفق 2'!$E$13=2,G75&gt;=2),'Data Validation Lists'!$B$12,IF(AND('معلومات عن المرفق 2'!$E$13=3,G75=3),'Data Validation Lists'!$B$12,'Data Validation Lists'!$B$13)))</f>
        <v>ينطبق - Applicable</v>
      </c>
      <c r="J75" s="172" t="s">
        <v>203</v>
      </c>
      <c r="K75" s="171" t="s">
        <v>246</v>
      </c>
      <c r="L75" s="165">
        <f t="shared" si="1"/>
        <v>3</v>
      </c>
      <c r="M75" s="166"/>
      <c r="N75" s="166"/>
      <c r="O75" s="215"/>
      <c r="P75" s="215"/>
      <c r="Q75" s="166"/>
      <c r="R75" s="167"/>
      <c r="S75" s="168"/>
    </row>
    <row r="76" spans="1:19" ht="55.5" x14ac:dyDescent="0.4">
      <c r="A76" s="164"/>
      <c r="B76" s="321"/>
      <c r="C76" s="311"/>
      <c r="D76" s="306"/>
      <c r="E76" s="307"/>
      <c r="F76" s="183" t="s">
        <v>440</v>
      </c>
      <c r="G76" s="183">
        <v>2</v>
      </c>
      <c r="H76" s="184" t="s">
        <v>330</v>
      </c>
      <c r="I76" s="188" t="str">
        <f>IF(AND('معلومات عن المرفق 2'!$E$13=1,G76&gt;=1),'Data Validation Lists'!$B$12,IF(AND('معلومات عن المرفق 2'!$E$13=2,G76&gt;=2),'Data Validation Lists'!$B$12,IF(AND('معلومات عن المرفق 2'!$E$13=3,G76=3),'Data Validation Lists'!$B$12,'Data Validation Lists'!$B$13)))</f>
        <v>ينطبق - Applicable</v>
      </c>
      <c r="J76" s="172" t="s">
        <v>204</v>
      </c>
      <c r="K76" s="171" t="s">
        <v>246</v>
      </c>
      <c r="L76" s="165">
        <f t="shared" si="1"/>
        <v>3</v>
      </c>
      <c r="M76" s="166"/>
      <c r="N76" s="166"/>
      <c r="O76" s="215"/>
      <c r="P76" s="215"/>
      <c r="Q76" s="166"/>
      <c r="R76" s="167"/>
      <c r="S76" s="168"/>
    </row>
    <row r="77" spans="1:19" ht="74" x14ac:dyDescent="0.4">
      <c r="A77" s="164"/>
      <c r="B77" s="321"/>
      <c r="C77" s="311"/>
      <c r="D77" s="306"/>
      <c r="E77" s="307"/>
      <c r="F77" s="183" t="s">
        <v>440</v>
      </c>
      <c r="G77" s="183">
        <v>3</v>
      </c>
      <c r="H77" s="184" t="s">
        <v>331</v>
      </c>
      <c r="I77" s="188" t="str">
        <f>IF(AND('معلومات عن المرفق 2'!$E$13=1,G77&gt;=1),'Data Validation Lists'!$B$12,IF(AND('معلومات عن المرفق 2'!$E$13=2,G77&gt;=2),'Data Validation Lists'!$B$12,IF(AND('معلومات عن المرفق 2'!$E$13=3,G77=3),'Data Validation Lists'!$B$12,'Data Validation Lists'!$B$13)))</f>
        <v>ينطبق - Applicable</v>
      </c>
      <c r="J77" s="172" t="s">
        <v>205</v>
      </c>
      <c r="K77" s="171" t="s">
        <v>246</v>
      </c>
      <c r="L77" s="165">
        <f t="shared" si="1"/>
        <v>3</v>
      </c>
      <c r="M77" s="166"/>
      <c r="N77" s="166"/>
      <c r="O77" s="215"/>
      <c r="P77" s="215"/>
      <c r="Q77" s="166"/>
      <c r="R77" s="167"/>
      <c r="S77" s="168"/>
    </row>
    <row r="78" spans="1:19" ht="111" x14ac:dyDescent="0.4">
      <c r="A78" s="164"/>
      <c r="B78" s="321"/>
      <c r="C78" s="312"/>
      <c r="D78" s="306"/>
      <c r="E78" s="307"/>
      <c r="F78" s="183" t="s">
        <v>439</v>
      </c>
      <c r="G78" s="183">
        <v>2</v>
      </c>
      <c r="H78" s="184" t="s">
        <v>44</v>
      </c>
      <c r="I78" s="188" t="str">
        <f>IF(AND('معلومات عن المرفق 2'!$E$13=1,G78&gt;=1),'Data Validation Lists'!$B$12,IF(AND('معلومات عن المرفق 2'!$E$13=2,G78&gt;=2),'Data Validation Lists'!$B$12,IF(AND('معلومات عن المرفق 2'!$E$13=3,G78=3),'Data Validation Lists'!$B$12,'Data Validation Lists'!$B$13)))</f>
        <v>ينطبق - Applicable</v>
      </c>
      <c r="J78" s="172" t="s">
        <v>162</v>
      </c>
      <c r="K78" s="171" t="s">
        <v>246</v>
      </c>
      <c r="L78" s="165">
        <f t="shared" si="1"/>
        <v>3</v>
      </c>
      <c r="M78" s="166"/>
      <c r="N78" s="166"/>
      <c r="O78" s="215"/>
      <c r="P78" s="215"/>
      <c r="Q78" s="166"/>
      <c r="R78" s="167"/>
      <c r="S78" s="168"/>
    </row>
    <row r="79" spans="1:19" ht="92.5" x14ac:dyDescent="0.4">
      <c r="A79" s="164"/>
      <c r="B79" s="321"/>
      <c r="C79" s="310" t="s">
        <v>332</v>
      </c>
      <c r="D79" s="304" t="s">
        <v>72</v>
      </c>
      <c r="E79" s="305"/>
      <c r="F79" s="183" t="s">
        <v>439</v>
      </c>
      <c r="G79" s="183">
        <v>3</v>
      </c>
      <c r="H79" s="184" t="s">
        <v>333</v>
      </c>
      <c r="I79" s="188" t="str">
        <f>IF(AND('معلومات عن المرفق 2'!$E$13=1,G79&gt;=1),'Data Validation Lists'!$B$12,IF(AND('معلومات عن المرفق 2'!$E$13=2,G79&gt;=2),'Data Validation Lists'!$B$12,IF(AND('معلومات عن المرفق 2'!$E$13=3,G79=3),'Data Validation Lists'!$B$12,'Data Validation Lists'!$B$13)))</f>
        <v>ينطبق - Applicable</v>
      </c>
      <c r="J79" s="172" t="s">
        <v>163</v>
      </c>
      <c r="K79" s="171" t="str">
        <f>IF(L79=3,"مطبق كليًا  - Implemented",IF(L79=0,"لاينطبق على الجهة  - Not Applicable",IF(L79=1,"غير مطبق  - Not Implemented",IF(3&lt;L79&gt;1,"مطبق جزئيًا  - Partially Implemented"," "))))</f>
        <v>مطبق كليًا  - Implemented</v>
      </c>
      <c r="L79" s="165">
        <f>IFERROR(IFERROR(AVERAGEIFS(L80:L95,I80:I95,"&lt;&gt;لا ينطبق - Not Applicable",L80:L95,"&lt;&gt;0"),IFERROR(AVERAGEIF(I80:I95,"&lt;&gt;لا ينطبق - Not Applicable",L80:L95),AVERAGEIF(L80:L95,"&lt;&gt;0",L80:L95))),0)</f>
        <v>3</v>
      </c>
      <c r="M79" s="166"/>
      <c r="N79" s="166"/>
      <c r="O79" s="215"/>
      <c r="P79" s="215"/>
      <c r="Q79" s="166"/>
      <c r="R79" s="167"/>
      <c r="S79" s="168"/>
    </row>
    <row r="80" spans="1:19" ht="55.5" x14ac:dyDescent="0.4">
      <c r="A80" s="164"/>
      <c r="B80" s="321"/>
      <c r="C80" s="311"/>
      <c r="D80" s="306"/>
      <c r="E80" s="307"/>
      <c r="F80" s="183" t="s">
        <v>440</v>
      </c>
      <c r="G80" s="183">
        <v>3</v>
      </c>
      <c r="H80" s="184" t="s">
        <v>334</v>
      </c>
      <c r="I80" s="188" t="str">
        <f>IF(AND('معلومات عن المرفق 2'!$E$13=1,G80&gt;=1),'Data Validation Lists'!$B$12,IF(AND('معلومات عن المرفق 2'!$E$13=2,G80&gt;=2),'Data Validation Lists'!$B$12,IF(AND('معلومات عن المرفق 2'!$E$13=3,G80=3),'Data Validation Lists'!$B$12,'Data Validation Lists'!$B$13)))</f>
        <v>ينطبق - Applicable</v>
      </c>
      <c r="J80" s="172" t="s">
        <v>206</v>
      </c>
      <c r="K80" s="171" t="s">
        <v>246</v>
      </c>
      <c r="L80" s="165">
        <f t="shared" si="1"/>
        <v>3</v>
      </c>
      <c r="M80" s="166"/>
      <c r="N80" s="166"/>
      <c r="O80" s="215"/>
      <c r="P80" s="215"/>
      <c r="Q80" s="166"/>
      <c r="R80" s="167"/>
      <c r="S80" s="168"/>
    </row>
    <row r="81" spans="1:19" ht="111" x14ac:dyDescent="0.4">
      <c r="A81" s="164"/>
      <c r="B81" s="321"/>
      <c r="C81" s="311"/>
      <c r="D81" s="306"/>
      <c r="E81" s="307"/>
      <c r="F81" s="183" t="s">
        <v>440</v>
      </c>
      <c r="G81" s="183">
        <v>1</v>
      </c>
      <c r="H81" s="184" t="s">
        <v>335</v>
      </c>
      <c r="I81" s="188" t="str">
        <f>IF(AND('معلومات عن المرفق 2'!$E$13=1,G81&gt;=1),'Data Validation Lists'!$B$12,IF(AND('معلومات عن المرفق 2'!$E$13=2,G81&gt;=2),'Data Validation Lists'!$B$12,IF(AND('معلومات عن المرفق 2'!$E$13=3,G81=3),'Data Validation Lists'!$B$12,'Data Validation Lists'!$B$13)))</f>
        <v>ينطبق - Applicable</v>
      </c>
      <c r="J81" s="172" t="s">
        <v>506</v>
      </c>
      <c r="K81" s="171" t="s">
        <v>246</v>
      </c>
      <c r="L81" s="165">
        <f t="shared" si="1"/>
        <v>3</v>
      </c>
      <c r="M81" s="166"/>
      <c r="N81" s="166"/>
      <c r="O81" s="215"/>
      <c r="P81" s="215"/>
      <c r="Q81" s="166"/>
      <c r="R81" s="167"/>
      <c r="S81" s="168"/>
    </row>
    <row r="82" spans="1:19" ht="74" x14ac:dyDescent="0.4">
      <c r="A82" s="164"/>
      <c r="B82" s="321"/>
      <c r="C82" s="311"/>
      <c r="D82" s="306"/>
      <c r="E82" s="307"/>
      <c r="F82" s="183" t="s">
        <v>440</v>
      </c>
      <c r="G82" s="183">
        <v>3</v>
      </c>
      <c r="H82" s="184" t="s">
        <v>336</v>
      </c>
      <c r="I82" s="188" t="str">
        <f>IF(AND('معلومات عن المرفق 2'!$E$13=1,G82&gt;=1),'Data Validation Lists'!$B$12,IF(AND('معلومات عن المرفق 2'!$E$13=2,G82&gt;=2),'Data Validation Lists'!$B$12,IF(AND('معلومات عن المرفق 2'!$E$13=3,G82=3),'Data Validation Lists'!$B$12,'Data Validation Lists'!$B$13)))</f>
        <v>ينطبق - Applicable</v>
      </c>
      <c r="J82" s="172" t="s">
        <v>507</v>
      </c>
      <c r="K82" s="171" t="s">
        <v>246</v>
      </c>
      <c r="L82" s="165">
        <f t="shared" si="1"/>
        <v>3</v>
      </c>
      <c r="M82" s="166"/>
      <c r="N82" s="166"/>
      <c r="O82" s="215"/>
      <c r="P82" s="215"/>
      <c r="Q82" s="166"/>
      <c r="R82" s="167"/>
      <c r="S82" s="168"/>
    </row>
    <row r="83" spans="1:19" ht="92.5" x14ac:dyDescent="0.4">
      <c r="A83" s="164"/>
      <c r="B83" s="321"/>
      <c r="C83" s="311"/>
      <c r="D83" s="306"/>
      <c r="E83" s="307"/>
      <c r="F83" s="183" t="s">
        <v>440</v>
      </c>
      <c r="G83" s="183">
        <v>2</v>
      </c>
      <c r="H83" s="184" t="s">
        <v>337</v>
      </c>
      <c r="I83" s="188" t="str">
        <f>IF(AND('معلومات عن المرفق 2'!$E$13=1,G83&gt;=1),'Data Validation Lists'!$B$12,IF(AND('معلومات عن المرفق 2'!$E$13=2,G83&gt;=2),'Data Validation Lists'!$B$12,IF(AND('معلومات عن المرفق 2'!$E$13=3,G83=3),'Data Validation Lists'!$B$12,'Data Validation Lists'!$B$13)))</f>
        <v>ينطبق - Applicable</v>
      </c>
      <c r="J83" s="172" t="s">
        <v>456</v>
      </c>
      <c r="K83" s="171" t="s">
        <v>246</v>
      </c>
      <c r="L83" s="165">
        <f t="shared" si="1"/>
        <v>3</v>
      </c>
      <c r="M83" s="166"/>
      <c r="N83" s="166"/>
      <c r="O83" s="215"/>
      <c r="P83" s="215"/>
      <c r="Q83" s="166"/>
      <c r="R83" s="167"/>
      <c r="S83" s="168"/>
    </row>
    <row r="84" spans="1:19" ht="55.5" x14ac:dyDescent="0.4">
      <c r="A84" s="164"/>
      <c r="B84" s="321"/>
      <c r="C84" s="311"/>
      <c r="D84" s="306"/>
      <c r="E84" s="307"/>
      <c r="F84" s="183" t="s">
        <v>440</v>
      </c>
      <c r="G84" s="183">
        <v>2</v>
      </c>
      <c r="H84" s="184" t="s">
        <v>338</v>
      </c>
      <c r="I84" s="188" t="str">
        <f>IF(AND('معلومات عن المرفق 2'!$E$13=1,G84&gt;=1),'Data Validation Lists'!$B$12,IF(AND('معلومات عن المرفق 2'!$E$13=2,G84&gt;=2),'Data Validation Lists'!$B$12,IF(AND('معلومات عن المرفق 2'!$E$13=3,G84=3),'Data Validation Lists'!$B$12,'Data Validation Lists'!$B$13)))</f>
        <v>ينطبق - Applicable</v>
      </c>
      <c r="J84" s="172" t="s">
        <v>164</v>
      </c>
      <c r="K84" s="171" t="s">
        <v>246</v>
      </c>
      <c r="L84" s="165">
        <f t="shared" si="1"/>
        <v>3</v>
      </c>
      <c r="M84" s="166"/>
      <c r="N84" s="166"/>
      <c r="O84" s="215"/>
      <c r="P84" s="215"/>
      <c r="Q84" s="166"/>
      <c r="R84" s="167"/>
      <c r="S84" s="168"/>
    </row>
    <row r="85" spans="1:19" ht="74" x14ac:dyDescent="0.4">
      <c r="A85" s="164"/>
      <c r="B85" s="321"/>
      <c r="C85" s="311"/>
      <c r="D85" s="306"/>
      <c r="E85" s="307"/>
      <c r="F85" s="183" t="s">
        <v>440</v>
      </c>
      <c r="G85" s="183">
        <v>3</v>
      </c>
      <c r="H85" s="184" t="s">
        <v>339</v>
      </c>
      <c r="I85" s="188" t="str">
        <f>IF(AND('معلومات عن المرفق 2'!$E$13=1,G85&gt;=1),'Data Validation Lists'!$B$12,IF(AND('معلومات عن المرفق 2'!$E$13=2,G85&gt;=2),'Data Validation Lists'!$B$12,IF(AND('معلومات عن المرفق 2'!$E$13=3,G85=3),'Data Validation Lists'!$B$12,'Data Validation Lists'!$B$13)))</f>
        <v>ينطبق - Applicable</v>
      </c>
      <c r="J85" s="172" t="s">
        <v>78</v>
      </c>
      <c r="K85" s="171" t="s">
        <v>246</v>
      </c>
      <c r="L85" s="165">
        <f t="shared" si="1"/>
        <v>3</v>
      </c>
      <c r="M85" s="166"/>
      <c r="N85" s="166"/>
      <c r="O85" s="215"/>
      <c r="P85" s="215"/>
      <c r="Q85" s="166"/>
      <c r="R85" s="167"/>
      <c r="S85" s="168"/>
    </row>
    <row r="86" spans="1:19" ht="74" x14ac:dyDescent="0.4">
      <c r="A86" s="164"/>
      <c r="B86" s="321"/>
      <c r="C86" s="311"/>
      <c r="D86" s="306"/>
      <c r="E86" s="307"/>
      <c r="F86" s="183" t="s">
        <v>440</v>
      </c>
      <c r="G86" s="183">
        <v>3</v>
      </c>
      <c r="H86" s="184" t="s">
        <v>340</v>
      </c>
      <c r="I86" s="188" t="str">
        <f>IF(AND('معلومات عن المرفق 2'!$E$13=1,G86&gt;=1),'Data Validation Lists'!$B$12,IF(AND('معلومات عن المرفق 2'!$E$13=2,G86&gt;=2),'Data Validation Lists'!$B$12,IF(AND('معلومات عن المرفق 2'!$E$13=3,G86=3),'Data Validation Lists'!$B$12,'Data Validation Lists'!$B$13)))</f>
        <v>ينطبق - Applicable</v>
      </c>
      <c r="J86" s="172" t="s">
        <v>207</v>
      </c>
      <c r="K86" s="171" t="s">
        <v>246</v>
      </c>
      <c r="L86" s="165">
        <f t="shared" si="1"/>
        <v>3</v>
      </c>
      <c r="M86" s="166"/>
      <c r="N86" s="166"/>
      <c r="O86" s="215"/>
      <c r="P86" s="215"/>
      <c r="Q86" s="166"/>
      <c r="R86" s="167"/>
      <c r="S86" s="168"/>
    </row>
    <row r="87" spans="1:19" ht="111" x14ac:dyDescent="0.4">
      <c r="A87" s="164"/>
      <c r="B87" s="321"/>
      <c r="C87" s="311"/>
      <c r="D87" s="306"/>
      <c r="E87" s="307"/>
      <c r="F87" s="183" t="s">
        <v>440</v>
      </c>
      <c r="G87" s="183">
        <v>3</v>
      </c>
      <c r="H87" s="184" t="s">
        <v>341</v>
      </c>
      <c r="I87" s="188" t="str">
        <f>IF(AND('معلومات عن المرفق 2'!$E$13=1,G87&gt;=1),'Data Validation Lists'!$B$12,IF(AND('معلومات عن المرفق 2'!$E$13=2,G87&gt;=2),'Data Validation Lists'!$B$12,IF(AND('معلومات عن المرفق 2'!$E$13=3,G87=3),'Data Validation Lists'!$B$12,'Data Validation Lists'!$B$13)))</f>
        <v>ينطبق - Applicable</v>
      </c>
      <c r="J87" s="172" t="s">
        <v>208</v>
      </c>
      <c r="K87" s="171" t="s">
        <v>246</v>
      </c>
      <c r="L87" s="165">
        <f t="shared" si="1"/>
        <v>3</v>
      </c>
      <c r="M87" s="166"/>
      <c r="N87" s="166"/>
      <c r="O87" s="215"/>
      <c r="P87" s="215"/>
      <c r="Q87" s="166"/>
      <c r="R87" s="167"/>
      <c r="S87" s="168"/>
    </row>
    <row r="88" spans="1:19" ht="111" x14ac:dyDescent="0.4">
      <c r="A88" s="164"/>
      <c r="B88" s="321"/>
      <c r="C88" s="311"/>
      <c r="D88" s="306"/>
      <c r="E88" s="307"/>
      <c r="F88" s="183" t="s">
        <v>440</v>
      </c>
      <c r="G88" s="183">
        <v>2</v>
      </c>
      <c r="H88" s="184" t="s">
        <v>342</v>
      </c>
      <c r="I88" s="188" t="str">
        <f>IF(AND('معلومات عن المرفق 2'!$E$13=1,G88&gt;=1),'Data Validation Lists'!$B$12,IF(AND('معلومات عن المرفق 2'!$E$13=2,G88&gt;=2),'Data Validation Lists'!$B$12,IF(AND('معلومات عن المرفق 2'!$E$13=3,G88=3),'Data Validation Lists'!$B$12,'Data Validation Lists'!$B$13)))</f>
        <v>ينطبق - Applicable</v>
      </c>
      <c r="J88" s="172" t="s">
        <v>209</v>
      </c>
      <c r="K88" s="171" t="s">
        <v>246</v>
      </c>
      <c r="L88" s="165">
        <f t="shared" si="1"/>
        <v>3</v>
      </c>
      <c r="M88" s="166"/>
      <c r="N88" s="166"/>
      <c r="O88" s="215"/>
      <c r="P88" s="215"/>
      <c r="Q88" s="166"/>
      <c r="R88" s="167"/>
      <c r="S88" s="168"/>
    </row>
    <row r="89" spans="1:19" ht="129.5" x14ac:dyDescent="0.4">
      <c r="A89" s="164"/>
      <c r="B89" s="321"/>
      <c r="C89" s="311"/>
      <c r="D89" s="306"/>
      <c r="E89" s="307"/>
      <c r="F89" s="183" t="s">
        <v>440</v>
      </c>
      <c r="G89" s="183">
        <v>2</v>
      </c>
      <c r="H89" s="184" t="s">
        <v>343</v>
      </c>
      <c r="I89" s="188" t="str">
        <f>IF(AND('معلومات عن المرفق 2'!$E$13=1,G89&gt;=1),'Data Validation Lists'!$B$12,IF(AND('معلومات عن المرفق 2'!$E$13=2,G89&gt;=2),'Data Validation Lists'!$B$12,IF(AND('معلومات عن المرفق 2'!$E$13=3,G89=3),'Data Validation Lists'!$B$12,'Data Validation Lists'!$B$13)))</f>
        <v>ينطبق - Applicable</v>
      </c>
      <c r="J89" s="172" t="s">
        <v>457</v>
      </c>
      <c r="K89" s="171" t="s">
        <v>246</v>
      </c>
      <c r="L89" s="165">
        <f t="shared" si="1"/>
        <v>3</v>
      </c>
      <c r="M89" s="166"/>
      <c r="N89" s="166"/>
      <c r="O89" s="215"/>
      <c r="P89" s="215"/>
      <c r="Q89" s="166"/>
      <c r="R89" s="167"/>
      <c r="S89" s="168"/>
    </row>
    <row r="90" spans="1:19" ht="74" x14ac:dyDescent="0.4">
      <c r="A90" s="164"/>
      <c r="B90" s="321"/>
      <c r="C90" s="311"/>
      <c r="D90" s="306"/>
      <c r="E90" s="307"/>
      <c r="F90" s="183" t="s">
        <v>440</v>
      </c>
      <c r="G90" s="183">
        <v>2</v>
      </c>
      <c r="H90" s="184" t="s">
        <v>344</v>
      </c>
      <c r="I90" s="188" t="str">
        <f>IF(AND('معلومات عن المرفق 2'!$E$13=1,G90&gt;=1),'Data Validation Lists'!$B$12,IF(AND('معلومات عن المرفق 2'!$E$13=2,G90&gt;=2),'Data Validation Lists'!$B$12,IF(AND('معلومات عن المرفق 2'!$E$13=3,G90=3),'Data Validation Lists'!$B$12,'Data Validation Lists'!$B$13)))</f>
        <v>ينطبق - Applicable</v>
      </c>
      <c r="J90" s="172" t="s">
        <v>210</v>
      </c>
      <c r="K90" s="171" t="s">
        <v>246</v>
      </c>
      <c r="L90" s="165">
        <f t="shared" si="1"/>
        <v>3</v>
      </c>
      <c r="M90" s="166"/>
      <c r="N90" s="166"/>
      <c r="O90" s="215"/>
      <c r="P90" s="215"/>
      <c r="Q90" s="166"/>
      <c r="R90" s="167"/>
      <c r="S90" s="168"/>
    </row>
    <row r="91" spans="1:19" ht="55.5" x14ac:dyDescent="0.4">
      <c r="A91" s="164"/>
      <c r="B91" s="321"/>
      <c r="C91" s="311"/>
      <c r="D91" s="306"/>
      <c r="E91" s="307"/>
      <c r="F91" s="183" t="s">
        <v>440</v>
      </c>
      <c r="G91" s="183">
        <v>1</v>
      </c>
      <c r="H91" s="184" t="s">
        <v>345</v>
      </c>
      <c r="I91" s="188" t="str">
        <f>IF(AND('معلومات عن المرفق 2'!$E$13=1,G91&gt;=1),'Data Validation Lists'!$B$12,IF(AND('معلومات عن المرفق 2'!$E$13=2,G91&gt;=2),'Data Validation Lists'!$B$12,IF(AND('معلومات عن المرفق 2'!$E$13=3,G91=3),'Data Validation Lists'!$B$12,'Data Validation Lists'!$B$13)))</f>
        <v>ينطبق - Applicable</v>
      </c>
      <c r="J91" s="172" t="s">
        <v>211</v>
      </c>
      <c r="K91" s="171" t="s">
        <v>246</v>
      </c>
      <c r="L91" s="165">
        <f t="shared" si="1"/>
        <v>3</v>
      </c>
      <c r="M91" s="166"/>
      <c r="N91" s="166"/>
      <c r="O91" s="215"/>
      <c r="P91" s="215"/>
      <c r="Q91" s="166"/>
      <c r="R91" s="167"/>
      <c r="S91" s="168"/>
    </row>
    <row r="92" spans="1:19" ht="74" x14ac:dyDescent="0.4">
      <c r="A92" s="164"/>
      <c r="B92" s="321"/>
      <c r="C92" s="311"/>
      <c r="D92" s="306"/>
      <c r="E92" s="307"/>
      <c r="F92" s="183" t="s">
        <v>440</v>
      </c>
      <c r="G92" s="183">
        <v>3</v>
      </c>
      <c r="H92" s="184" t="s">
        <v>346</v>
      </c>
      <c r="I92" s="188" t="str">
        <f>IF(AND('معلومات عن المرفق 2'!$E$13=1,G92&gt;=1),'Data Validation Lists'!$B$12,IF(AND('معلومات عن المرفق 2'!$E$13=2,G92&gt;=2),'Data Validation Lists'!$B$12,IF(AND('معلومات عن المرفق 2'!$E$13=3,G92=3),'Data Validation Lists'!$B$12,'Data Validation Lists'!$B$13)))</f>
        <v>ينطبق - Applicable</v>
      </c>
      <c r="J92" s="172" t="s">
        <v>212</v>
      </c>
      <c r="K92" s="171" t="s">
        <v>246</v>
      </c>
      <c r="L92" s="165">
        <f t="shared" si="1"/>
        <v>3</v>
      </c>
      <c r="M92" s="166"/>
      <c r="N92" s="166"/>
      <c r="O92" s="215"/>
      <c r="P92" s="215"/>
      <c r="Q92" s="166"/>
      <c r="R92" s="167"/>
      <c r="S92" s="168"/>
    </row>
    <row r="93" spans="1:19" ht="74" x14ac:dyDescent="0.4">
      <c r="A93" s="164"/>
      <c r="B93" s="321"/>
      <c r="C93" s="311"/>
      <c r="D93" s="306"/>
      <c r="E93" s="307"/>
      <c r="F93" s="183" t="s">
        <v>440</v>
      </c>
      <c r="G93" s="183">
        <v>3</v>
      </c>
      <c r="H93" s="184" t="s">
        <v>347</v>
      </c>
      <c r="I93" s="188" t="str">
        <f>IF(AND('معلومات عن المرفق 2'!$E$13=1,G93&gt;=1),'Data Validation Lists'!$B$12,IF(AND('معلومات عن المرفق 2'!$E$13=2,G93&gt;=2),'Data Validation Lists'!$B$12,IF(AND('معلومات عن المرفق 2'!$E$13=3,G93=3),'Data Validation Lists'!$B$12,'Data Validation Lists'!$B$13)))</f>
        <v>ينطبق - Applicable</v>
      </c>
      <c r="J93" s="172" t="s">
        <v>79</v>
      </c>
      <c r="K93" s="171" t="s">
        <v>246</v>
      </c>
      <c r="L93" s="165">
        <f t="shared" si="1"/>
        <v>3</v>
      </c>
      <c r="M93" s="166"/>
      <c r="N93" s="166"/>
      <c r="O93" s="215"/>
      <c r="P93" s="215"/>
      <c r="Q93" s="166"/>
      <c r="R93" s="167"/>
      <c r="S93" s="168"/>
    </row>
    <row r="94" spans="1:19" ht="74" x14ac:dyDescent="0.4">
      <c r="A94" s="164"/>
      <c r="B94" s="321"/>
      <c r="C94" s="311"/>
      <c r="D94" s="306"/>
      <c r="E94" s="307"/>
      <c r="F94" s="183" t="s">
        <v>440</v>
      </c>
      <c r="G94" s="183">
        <v>2</v>
      </c>
      <c r="H94" s="184" t="s">
        <v>348</v>
      </c>
      <c r="I94" s="188" t="str">
        <f>IF(AND('معلومات عن المرفق 2'!$E$13=1,G94&gt;=1),'Data Validation Lists'!$B$12,IF(AND('معلومات عن المرفق 2'!$E$13=2,G94&gt;=2),'Data Validation Lists'!$B$12,IF(AND('معلومات عن المرفق 2'!$E$13=3,G94=3),'Data Validation Lists'!$B$12,'Data Validation Lists'!$B$13)))</f>
        <v>ينطبق - Applicable</v>
      </c>
      <c r="J94" s="172" t="s">
        <v>213</v>
      </c>
      <c r="K94" s="171" t="s">
        <v>246</v>
      </c>
      <c r="L94" s="165">
        <f t="shared" si="1"/>
        <v>3</v>
      </c>
      <c r="M94" s="166"/>
      <c r="N94" s="166"/>
      <c r="O94" s="215"/>
      <c r="P94" s="215"/>
      <c r="Q94" s="166"/>
      <c r="R94" s="167"/>
      <c r="S94" s="168"/>
    </row>
    <row r="95" spans="1:19" ht="74" x14ac:dyDescent="0.4">
      <c r="A95" s="164"/>
      <c r="B95" s="321"/>
      <c r="C95" s="311"/>
      <c r="D95" s="306"/>
      <c r="E95" s="307"/>
      <c r="F95" s="183" t="s">
        <v>440</v>
      </c>
      <c r="G95" s="183">
        <v>3</v>
      </c>
      <c r="H95" s="184" t="s">
        <v>349</v>
      </c>
      <c r="I95" s="188" t="str">
        <f>IF(AND('معلومات عن المرفق 2'!$E$13=1,G95&gt;=1),'Data Validation Lists'!$B$12,IF(AND('معلومات عن المرفق 2'!$E$13=2,G95&gt;=2),'Data Validation Lists'!$B$12,IF(AND('معلومات عن المرفق 2'!$E$13=3,G95=3),'Data Validation Lists'!$B$12,'Data Validation Lists'!$B$13)))</f>
        <v>ينطبق - Applicable</v>
      </c>
      <c r="J95" s="172" t="s">
        <v>350</v>
      </c>
      <c r="K95" s="171" t="s">
        <v>246</v>
      </c>
      <c r="L95" s="165">
        <f t="shared" si="1"/>
        <v>3</v>
      </c>
      <c r="M95" s="166"/>
      <c r="N95" s="166"/>
      <c r="O95" s="215"/>
      <c r="P95" s="215"/>
      <c r="Q95" s="166"/>
      <c r="R95" s="167"/>
      <c r="S95" s="168"/>
    </row>
    <row r="96" spans="1:19" ht="92.5" x14ac:dyDescent="0.4">
      <c r="A96" s="164"/>
      <c r="B96" s="321"/>
      <c r="C96" s="311"/>
      <c r="D96" s="308"/>
      <c r="E96" s="309"/>
      <c r="F96" s="183" t="s">
        <v>439</v>
      </c>
      <c r="G96" s="183">
        <v>2</v>
      </c>
      <c r="H96" s="184" t="s">
        <v>45</v>
      </c>
      <c r="I96" s="188" t="str">
        <f>IF(AND('معلومات عن المرفق 2'!$E$13=1,G96&gt;=1),'Data Validation Lists'!$B$12,IF(AND('معلومات عن المرفق 2'!$E$13=2,G96&gt;=2),'Data Validation Lists'!$B$12,IF(AND('معلومات عن المرفق 2'!$E$13=3,G96=3),'Data Validation Lists'!$B$12,'Data Validation Lists'!$B$13)))</f>
        <v>ينطبق - Applicable</v>
      </c>
      <c r="J96" s="172" t="s">
        <v>165</v>
      </c>
      <c r="K96" s="171" t="s">
        <v>246</v>
      </c>
      <c r="L96" s="165">
        <f t="shared" si="1"/>
        <v>3</v>
      </c>
      <c r="M96" s="166"/>
      <c r="N96" s="166"/>
      <c r="O96" s="215"/>
      <c r="P96" s="215"/>
      <c r="Q96" s="166"/>
      <c r="R96" s="167"/>
      <c r="S96" s="168"/>
    </row>
    <row r="97" spans="1:19" ht="74" x14ac:dyDescent="0.4">
      <c r="A97" s="164"/>
      <c r="B97" s="321"/>
      <c r="C97" s="310" t="s">
        <v>351</v>
      </c>
      <c r="D97" s="304" t="s">
        <v>444</v>
      </c>
      <c r="E97" s="305"/>
      <c r="F97" s="183" t="s">
        <v>439</v>
      </c>
      <c r="G97" s="183">
        <v>2</v>
      </c>
      <c r="H97" s="184" t="s">
        <v>352</v>
      </c>
      <c r="I97" s="188" t="str">
        <f>IF(AND('معلومات عن المرفق 2'!$E$13=1,G97&gt;=1),'Data Validation Lists'!$B$12,IF(AND('معلومات عن المرفق 2'!$E$13=2,G97&gt;=2),'Data Validation Lists'!$B$12,IF(AND('معلومات عن المرفق 2'!$E$13=3,G97=3),'Data Validation Lists'!$B$12,'Data Validation Lists'!$B$13)))</f>
        <v>ينطبق - Applicable</v>
      </c>
      <c r="J97" s="172" t="s">
        <v>166</v>
      </c>
      <c r="K97" s="171" t="str">
        <f>IF(L97=3,"مطبق كليًا  - Implemented",IF(L97=0,"لاينطبق على الجهة  - Not Applicable",IF(L97=1,"غير مطبق  - Not Implemented",IF(3&lt;L97&gt;1,"مطبق جزئيًا  - Partially Implemented"," "))))</f>
        <v>مطبق كليًا  - Implemented</v>
      </c>
      <c r="L97" s="165">
        <f>IFERROR(IFERROR(AVERAGEIFS(L98:L102,I98:I102,"&lt;&gt;لا ينطبق - Not Applicable",L98:L102,"&lt;&gt;0"),IFERROR(AVERAGEIF(I98:I102,"&lt;&gt;لا ينطبق - Not Applicable",L98:L102),AVERAGEIF(L98:L102,"&lt;&gt;0",L98:L102))),0)</f>
        <v>3</v>
      </c>
      <c r="M97" s="166"/>
      <c r="N97" s="166"/>
      <c r="O97" s="215"/>
      <c r="P97" s="215"/>
      <c r="Q97" s="166"/>
      <c r="R97" s="167"/>
      <c r="S97" s="168"/>
    </row>
    <row r="98" spans="1:19" ht="166.5" x14ac:dyDescent="0.4">
      <c r="A98" s="164"/>
      <c r="B98" s="321"/>
      <c r="C98" s="311"/>
      <c r="D98" s="306"/>
      <c r="E98" s="307"/>
      <c r="F98" s="183" t="s">
        <v>440</v>
      </c>
      <c r="G98" s="183">
        <v>2</v>
      </c>
      <c r="H98" s="184" t="s">
        <v>353</v>
      </c>
      <c r="I98" s="188" t="str">
        <f>IF(AND('معلومات عن المرفق 2'!$E$13=1,G98&gt;=1),'Data Validation Lists'!$B$12,IF(AND('معلومات عن المرفق 2'!$E$13=2,G98&gt;=2),'Data Validation Lists'!$B$12,IF(AND('معلومات عن المرفق 2'!$E$13=3,G98=3),'Data Validation Lists'!$B$12,'Data Validation Lists'!$B$13)))</f>
        <v>ينطبق - Applicable</v>
      </c>
      <c r="J98" s="172" t="s">
        <v>167</v>
      </c>
      <c r="K98" s="171" t="s">
        <v>246</v>
      </c>
      <c r="L98" s="165">
        <f t="shared" si="1"/>
        <v>3</v>
      </c>
      <c r="M98" s="166"/>
      <c r="N98" s="166"/>
      <c r="O98" s="215"/>
      <c r="P98" s="215"/>
      <c r="Q98" s="166"/>
      <c r="R98" s="167"/>
      <c r="S98" s="168"/>
    </row>
    <row r="99" spans="1:19" ht="148" x14ac:dyDescent="0.4">
      <c r="A99" s="164"/>
      <c r="B99" s="321"/>
      <c r="C99" s="311"/>
      <c r="D99" s="306"/>
      <c r="E99" s="307"/>
      <c r="F99" s="183" t="s">
        <v>440</v>
      </c>
      <c r="G99" s="183">
        <v>2</v>
      </c>
      <c r="H99" s="184" t="s">
        <v>354</v>
      </c>
      <c r="I99" s="188" t="str">
        <f>IF(AND('معلومات عن المرفق 2'!$E$13=1,G99&gt;=1),'Data Validation Lists'!$B$12,IF(AND('معلومات عن المرفق 2'!$E$13=2,G99&gt;=2),'Data Validation Lists'!$B$12,IF(AND('معلومات عن المرفق 2'!$E$13=3,G99=3),'Data Validation Lists'!$B$12,'Data Validation Lists'!$B$13)))</f>
        <v>ينطبق - Applicable</v>
      </c>
      <c r="J99" s="172" t="s">
        <v>168</v>
      </c>
      <c r="K99" s="171" t="s">
        <v>246</v>
      </c>
      <c r="L99" s="165">
        <f t="shared" si="1"/>
        <v>3</v>
      </c>
      <c r="M99" s="166"/>
      <c r="N99" s="166"/>
      <c r="O99" s="215"/>
      <c r="P99" s="215"/>
      <c r="Q99" s="166"/>
      <c r="R99" s="167"/>
      <c r="S99" s="168"/>
    </row>
    <row r="100" spans="1:19" ht="74" x14ac:dyDescent="0.4">
      <c r="A100" s="164"/>
      <c r="B100" s="321"/>
      <c r="C100" s="311"/>
      <c r="D100" s="306"/>
      <c r="E100" s="307"/>
      <c r="F100" s="183" t="s">
        <v>440</v>
      </c>
      <c r="G100" s="183">
        <v>2</v>
      </c>
      <c r="H100" s="184" t="s">
        <v>355</v>
      </c>
      <c r="I100" s="188" t="str">
        <f>IF(AND('معلومات عن المرفق 2'!$E$13=1,G100&gt;=1),'Data Validation Lists'!$B$12,IF(AND('معلومات عن المرفق 2'!$E$13=2,G100&gt;=2),'Data Validation Lists'!$B$12,IF(AND('معلومات عن المرفق 2'!$E$13=3,G100=3),'Data Validation Lists'!$B$12,'Data Validation Lists'!$B$13)))</f>
        <v>ينطبق - Applicable</v>
      </c>
      <c r="J100" s="172" t="s">
        <v>458</v>
      </c>
      <c r="K100" s="171" t="s">
        <v>246</v>
      </c>
      <c r="L100" s="165">
        <f t="shared" si="1"/>
        <v>3</v>
      </c>
      <c r="M100" s="166"/>
      <c r="N100" s="166"/>
      <c r="O100" s="215"/>
      <c r="P100" s="215"/>
      <c r="Q100" s="166"/>
      <c r="R100" s="167"/>
      <c r="S100" s="168"/>
    </row>
    <row r="101" spans="1:19" ht="37" x14ac:dyDescent="0.4">
      <c r="A101" s="164"/>
      <c r="B101" s="321"/>
      <c r="C101" s="311"/>
      <c r="D101" s="306"/>
      <c r="E101" s="307"/>
      <c r="F101" s="183" t="s">
        <v>440</v>
      </c>
      <c r="G101" s="183">
        <v>1</v>
      </c>
      <c r="H101" s="184" t="s">
        <v>356</v>
      </c>
      <c r="I101" s="188" t="str">
        <f>IF(AND('معلومات عن المرفق 2'!$E$13=1,G101&gt;=1),'Data Validation Lists'!$B$12,IF(AND('معلومات عن المرفق 2'!$E$13=2,G101&gt;=2),'Data Validation Lists'!$B$12,IF(AND('معلومات عن المرفق 2'!$E$13=3,G101=3),'Data Validation Lists'!$B$12,'Data Validation Lists'!$B$13)))</f>
        <v>ينطبق - Applicable</v>
      </c>
      <c r="J101" s="172" t="s">
        <v>214</v>
      </c>
      <c r="K101" s="171" t="s">
        <v>246</v>
      </c>
      <c r="L101" s="165">
        <f t="shared" si="1"/>
        <v>3</v>
      </c>
      <c r="M101" s="166"/>
      <c r="N101" s="166"/>
      <c r="O101" s="215"/>
      <c r="P101" s="215"/>
      <c r="Q101" s="166"/>
      <c r="R101" s="167"/>
      <c r="S101" s="168"/>
    </row>
    <row r="102" spans="1:19" ht="74" x14ac:dyDescent="0.4">
      <c r="A102" s="164"/>
      <c r="B102" s="321"/>
      <c r="C102" s="311"/>
      <c r="D102" s="306"/>
      <c r="E102" s="307"/>
      <c r="F102" s="183" t="s">
        <v>440</v>
      </c>
      <c r="G102" s="183">
        <v>1</v>
      </c>
      <c r="H102" s="184" t="s">
        <v>357</v>
      </c>
      <c r="I102" s="188" t="str">
        <f>IF(AND('معلومات عن المرفق 2'!$E$13=1,G102&gt;=1),'Data Validation Lists'!$B$12,IF(AND('معلومات عن المرفق 2'!$E$13=2,G102&gt;=2),'Data Validation Lists'!$B$12,IF(AND('معلومات عن المرفق 2'!$E$13=3,G102=3),'Data Validation Lists'!$B$12,'Data Validation Lists'!$B$13)))</f>
        <v>ينطبق - Applicable</v>
      </c>
      <c r="J102" s="172" t="s">
        <v>215</v>
      </c>
      <c r="K102" s="171" t="s">
        <v>246</v>
      </c>
      <c r="L102" s="165">
        <f t="shared" si="1"/>
        <v>3</v>
      </c>
      <c r="M102" s="166"/>
      <c r="N102" s="166"/>
      <c r="O102" s="215"/>
      <c r="P102" s="215"/>
      <c r="Q102" s="166"/>
      <c r="R102" s="167"/>
      <c r="S102" s="168"/>
    </row>
    <row r="103" spans="1:19" ht="111" x14ac:dyDescent="0.4">
      <c r="A103" s="164"/>
      <c r="B103" s="321"/>
      <c r="C103" s="311"/>
      <c r="D103" s="306"/>
      <c r="E103" s="307"/>
      <c r="F103" s="183" t="s">
        <v>439</v>
      </c>
      <c r="G103" s="183">
        <v>2</v>
      </c>
      <c r="H103" s="184" t="s">
        <v>46</v>
      </c>
      <c r="I103" s="188" t="str">
        <f>IF(AND('معلومات عن المرفق 2'!$E$13=1,G103&gt;=1),'Data Validation Lists'!$B$12,IF(AND('معلومات عن المرفق 2'!$E$13=2,G103&gt;=2),'Data Validation Lists'!$B$12,IF(AND('معلومات عن المرفق 2'!$E$13=3,G103=3),'Data Validation Lists'!$B$12,'Data Validation Lists'!$B$13)))</f>
        <v>ينطبق - Applicable</v>
      </c>
      <c r="J103" s="172" t="s">
        <v>216</v>
      </c>
      <c r="K103" s="171" t="s">
        <v>246</v>
      </c>
      <c r="L103" s="165">
        <f t="shared" si="1"/>
        <v>3</v>
      </c>
      <c r="M103" s="166"/>
      <c r="N103" s="166"/>
      <c r="O103" s="215"/>
      <c r="P103" s="215"/>
      <c r="Q103" s="166"/>
      <c r="R103" s="167"/>
      <c r="S103" s="168"/>
    </row>
    <row r="104" spans="1:19" ht="92.5" x14ac:dyDescent="0.4">
      <c r="A104" s="164"/>
      <c r="B104" s="321"/>
      <c r="C104" s="310" t="s">
        <v>358</v>
      </c>
      <c r="D104" s="304" t="s">
        <v>80</v>
      </c>
      <c r="E104" s="305"/>
      <c r="F104" s="183" t="s">
        <v>439</v>
      </c>
      <c r="G104" s="183">
        <v>3</v>
      </c>
      <c r="H104" s="184" t="s">
        <v>361</v>
      </c>
      <c r="I104" s="188" t="str">
        <f>IF(AND('معلومات عن المرفق 2'!$E$13=1,G104&gt;=1),'Data Validation Lists'!$B$12,IF(AND('معلومات عن المرفق 2'!$E$13=2,G104&gt;=2),'Data Validation Lists'!$B$12,IF(AND('معلومات عن المرفق 2'!$E$13=3,G104=3),'Data Validation Lists'!$B$12,'Data Validation Lists'!$B$13)))</f>
        <v>ينطبق - Applicable</v>
      </c>
      <c r="J104" s="172" t="s">
        <v>169</v>
      </c>
      <c r="K104" s="171" t="str">
        <f>IF(L104=3,"مطبق كليًا  - Implemented",IF(L104=0,"لاينطبق على الجهة  - Not Applicable",IF(L104=1,"غير مطبق  - Not Implemented",IF(3&lt;L104&gt;1,"مطبق جزئيًا  - Partially Implemented"," "))))</f>
        <v>مطبق كليًا  - Implemented</v>
      </c>
      <c r="L104" s="165">
        <f>IFERROR(IFERROR(AVERAGEIFS(L105:L108,I105:I108,"&lt;&gt;لا ينطبق - Not Applicable",L105:L108,"&lt;&gt;0"),IFERROR(AVERAGEIF(I105:I108,"&lt;&gt;لا ينطبق - Not Applicable",L105:L108),AVERAGEIF(L105:L108,"&lt;&gt;0",L105:L108))),0)</f>
        <v>3</v>
      </c>
      <c r="M104" s="166"/>
      <c r="N104" s="166"/>
      <c r="O104" s="215"/>
      <c r="P104" s="215"/>
      <c r="Q104" s="166"/>
      <c r="R104" s="167"/>
      <c r="S104" s="168"/>
    </row>
    <row r="105" spans="1:19" ht="55.5" x14ac:dyDescent="0.4">
      <c r="A105" s="164"/>
      <c r="B105" s="321"/>
      <c r="C105" s="311"/>
      <c r="D105" s="306"/>
      <c r="E105" s="307"/>
      <c r="F105" s="183" t="s">
        <v>440</v>
      </c>
      <c r="G105" s="183">
        <v>3</v>
      </c>
      <c r="H105" s="184" t="s">
        <v>359</v>
      </c>
      <c r="I105" s="188" t="str">
        <f>IF(AND('معلومات عن المرفق 2'!$E$13=1,G105&gt;=1),'Data Validation Lists'!$B$12,IF(AND('معلومات عن المرفق 2'!$E$13=2,G105&gt;=2),'Data Validation Lists'!$B$12,IF(AND('معلومات عن المرفق 2'!$E$13=3,G105=3),'Data Validation Lists'!$B$12,'Data Validation Lists'!$B$13)))</f>
        <v>ينطبق - Applicable</v>
      </c>
      <c r="J105" s="172" t="s">
        <v>81</v>
      </c>
      <c r="K105" s="171" t="s">
        <v>246</v>
      </c>
      <c r="L105" s="165">
        <f t="shared" si="1"/>
        <v>3</v>
      </c>
      <c r="M105" s="166"/>
      <c r="N105" s="166"/>
      <c r="O105" s="215"/>
      <c r="P105" s="215"/>
      <c r="Q105" s="166"/>
      <c r="R105" s="167"/>
      <c r="S105" s="168"/>
    </row>
    <row r="106" spans="1:19" ht="74" x14ac:dyDescent="0.4">
      <c r="A106" s="164"/>
      <c r="B106" s="321"/>
      <c r="C106" s="311"/>
      <c r="D106" s="306"/>
      <c r="E106" s="307"/>
      <c r="F106" s="183" t="s">
        <v>440</v>
      </c>
      <c r="G106" s="183">
        <v>2</v>
      </c>
      <c r="H106" s="184" t="s">
        <v>360</v>
      </c>
      <c r="I106" s="188" t="str">
        <f>IF(AND('معلومات عن المرفق 2'!$E$13=1,G106&gt;=1),'Data Validation Lists'!$B$12,IF(AND('معلومات عن المرفق 2'!$E$13=2,G106&gt;=2),'Data Validation Lists'!$B$12,IF(AND('معلومات عن المرفق 2'!$E$13=3,G106=3),'Data Validation Lists'!$B$12,'Data Validation Lists'!$B$13)))</f>
        <v>ينطبق - Applicable</v>
      </c>
      <c r="J106" s="172" t="s">
        <v>82</v>
      </c>
      <c r="K106" s="171" t="s">
        <v>246</v>
      </c>
      <c r="L106" s="165">
        <f t="shared" si="1"/>
        <v>3</v>
      </c>
      <c r="M106" s="166"/>
      <c r="N106" s="166"/>
      <c r="O106" s="215"/>
      <c r="P106" s="215"/>
      <c r="Q106" s="166"/>
      <c r="R106" s="167"/>
      <c r="S106" s="168"/>
    </row>
    <row r="107" spans="1:19" ht="74" x14ac:dyDescent="0.4">
      <c r="A107" s="164"/>
      <c r="B107" s="321"/>
      <c r="C107" s="311"/>
      <c r="D107" s="306"/>
      <c r="E107" s="307"/>
      <c r="F107" s="183" t="s">
        <v>440</v>
      </c>
      <c r="G107" s="183">
        <v>2</v>
      </c>
      <c r="H107" s="184" t="s">
        <v>362</v>
      </c>
      <c r="I107" s="188" t="str">
        <f>IF(AND('معلومات عن المرفق 2'!$E$13=1,G107&gt;=1),'Data Validation Lists'!$B$12,IF(AND('معلومات عن المرفق 2'!$E$13=2,G107&gt;=2),'Data Validation Lists'!$B$12,IF(AND('معلومات عن المرفق 2'!$E$13=3,G107=3),'Data Validation Lists'!$B$12,'Data Validation Lists'!$B$13)))</f>
        <v>ينطبق - Applicable</v>
      </c>
      <c r="J107" s="172" t="s">
        <v>170</v>
      </c>
      <c r="K107" s="171" t="s">
        <v>246</v>
      </c>
      <c r="L107" s="165">
        <f t="shared" si="1"/>
        <v>3</v>
      </c>
      <c r="M107" s="166"/>
      <c r="N107" s="166"/>
      <c r="O107" s="215"/>
      <c r="P107" s="215"/>
      <c r="Q107" s="166"/>
      <c r="R107" s="167"/>
      <c r="S107" s="168"/>
    </row>
    <row r="108" spans="1:19" ht="74" x14ac:dyDescent="0.4">
      <c r="A108" s="164"/>
      <c r="B108" s="321"/>
      <c r="C108" s="311"/>
      <c r="D108" s="306"/>
      <c r="E108" s="307"/>
      <c r="F108" s="183" t="s">
        <v>440</v>
      </c>
      <c r="G108" s="183">
        <v>1</v>
      </c>
      <c r="H108" s="184" t="s">
        <v>363</v>
      </c>
      <c r="I108" s="188" t="str">
        <f>IF(AND('معلومات عن المرفق 2'!$E$13=1,G108&gt;=1),'Data Validation Lists'!$B$12,IF(AND('معلومات عن المرفق 2'!$E$13=2,G108&gt;=2),'Data Validation Lists'!$B$12,IF(AND('معلومات عن المرفق 2'!$E$13=3,G108=3),'Data Validation Lists'!$B$12,'Data Validation Lists'!$B$13)))</f>
        <v>ينطبق - Applicable</v>
      </c>
      <c r="J108" s="172" t="s">
        <v>459</v>
      </c>
      <c r="K108" s="171" t="s">
        <v>246</v>
      </c>
      <c r="L108" s="165">
        <f t="shared" si="1"/>
        <v>3</v>
      </c>
      <c r="M108" s="166"/>
      <c r="N108" s="166"/>
      <c r="O108" s="215"/>
      <c r="P108" s="215"/>
      <c r="Q108" s="166"/>
      <c r="R108" s="167"/>
      <c r="S108" s="168"/>
    </row>
    <row r="109" spans="1:19" ht="111" x14ac:dyDescent="0.4">
      <c r="A109" s="164"/>
      <c r="B109" s="321"/>
      <c r="C109" s="311"/>
      <c r="D109" s="306"/>
      <c r="E109" s="307"/>
      <c r="F109" s="183" t="s">
        <v>439</v>
      </c>
      <c r="G109" s="183">
        <v>2</v>
      </c>
      <c r="H109" s="184" t="s">
        <v>47</v>
      </c>
      <c r="I109" s="188" t="str">
        <f>IF(AND('معلومات عن المرفق 2'!$E$13=1,G109&gt;=1),'Data Validation Lists'!$B$12,IF(AND('معلومات عن المرفق 2'!$E$13=2,G109&gt;=2),'Data Validation Lists'!$B$12,IF(AND('معلومات عن المرفق 2'!$E$13=3,G109=3),'Data Validation Lists'!$B$12,'Data Validation Lists'!$B$13)))</f>
        <v>ينطبق - Applicable</v>
      </c>
      <c r="J109" s="172" t="s">
        <v>217</v>
      </c>
      <c r="K109" s="171" t="s">
        <v>246</v>
      </c>
      <c r="L109" s="165">
        <f t="shared" si="1"/>
        <v>3</v>
      </c>
      <c r="M109" s="166"/>
      <c r="N109" s="166"/>
      <c r="O109" s="215"/>
      <c r="P109" s="215"/>
      <c r="Q109" s="166"/>
      <c r="R109" s="167"/>
      <c r="S109" s="168"/>
    </row>
    <row r="110" spans="1:19" ht="111" x14ac:dyDescent="0.4">
      <c r="A110" s="164"/>
      <c r="B110" s="321"/>
      <c r="C110" s="310" t="s">
        <v>364</v>
      </c>
      <c r="D110" s="304" t="s">
        <v>83</v>
      </c>
      <c r="E110" s="305"/>
      <c r="F110" s="183" t="s">
        <v>439</v>
      </c>
      <c r="G110" s="183">
        <v>3</v>
      </c>
      <c r="H110" s="184" t="s">
        <v>365</v>
      </c>
      <c r="I110" s="188" t="str">
        <f>IF(AND('معلومات عن المرفق 2'!$E$13=1,G110&gt;=1),'Data Validation Lists'!$B$12,IF(AND('معلومات عن المرفق 2'!$E$13=2,G110&gt;=2),'Data Validation Lists'!$B$12,IF(AND('معلومات عن المرفق 2'!$E$13=3,G110=3),'Data Validation Lists'!$B$12,'Data Validation Lists'!$B$13)))</f>
        <v>ينطبق - Applicable</v>
      </c>
      <c r="J110" s="172" t="s">
        <v>483</v>
      </c>
      <c r="K110" s="171" t="s">
        <v>246</v>
      </c>
      <c r="L110" s="165">
        <f t="shared" si="1"/>
        <v>3</v>
      </c>
      <c r="M110" s="166"/>
      <c r="N110" s="166"/>
      <c r="O110" s="215"/>
      <c r="P110" s="215"/>
      <c r="Q110" s="166"/>
      <c r="R110" s="167"/>
      <c r="S110" s="168"/>
    </row>
    <row r="111" spans="1:19" ht="92.5" x14ac:dyDescent="0.4">
      <c r="A111" s="164"/>
      <c r="B111" s="321"/>
      <c r="C111" s="311"/>
      <c r="D111" s="306"/>
      <c r="E111" s="307"/>
      <c r="F111" s="183" t="s">
        <v>439</v>
      </c>
      <c r="G111" s="183">
        <v>2</v>
      </c>
      <c r="H111" s="184" t="s">
        <v>28</v>
      </c>
      <c r="I111" s="188" t="str">
        <f>IF(AND('معلومات عن المرفق 2'!$E$13=1,G111&gt;=1),'Data Validation Lists'!$B$12,IF(AND('معلومات عن المرفق 2'!$E$13=2,G111&gt;=2),'Data Validation Lists'!$B$12,IF(AND('معلومات عن المرفق 2'!$E$13=3,G111=3),'Data Validation Lists'!$B$12,'Data Validation Lists'!$B$13)))</f>
        <v>ينطبق - Applicable</v>
      </c>
      <c r="J111" s="172" t="s">
        <v>171</v>
      </c>
      <c r="K111" s="171" t="s">
        <v>246</v>
      </c>
      <c r="L111" s="165">
        <f t="shared" si="1"/>
        <v>3</v>
      </c>
      <c r="M111" s="166"/>
      <c r="N111" s="166"/>
      <c r="O111" s="215"/>
      <c r="P111" s="215"/>
      <c r="Q111" s="166"/>
      <c r="R111" s="167"/>
      <c r="S111" s="168"/>
    </row>
    <row r="112" spans="1:19" ht="92.5" x14ac:dyDescent="0.4">
      <c r="A112" s="164"/>
      <c r="B112" s="321"/>
      <c r="C112" s="310" t="s">
        <v>366</v>
      </c>
      <c r="D112" s="304" t="s">
        <v>84</v>
      </c>
      <c r="E112" s="305"/>
      <c r="F112" s="183" t="s">
        <v>439</v>
      </c>
      <c r="G112" s="183">
        <v>3</v>
      </c>
      <c r="H112" s="184" t="s">
        <v>367</v>
      </c>
      <c r="I112" s="188" t="str">
        <f>IF(AND('معلومات عن المرفق 2'!$E$13=1,G112&gt;=1),'Data Validation Lists'!$B$12,IF(AND('معلومات عن المرفق 2'!$E$13=2,G112&gt;=2),'Data Validation Lists'!$B$12,IF(AND('معلومات عن المرفق 2'!$E$13=3,G112=3),'Data Validation Lists'!$B$12,'Data Validation Lists'!$B$13)))</f>
        <v>ينطبق - Applicable</v>
      </c>
      <c r="J112" s="172" t="s">
        <v>172</v>
      </c>
      <c r="K112" s="171" t="str">
        <f>IF(L112=3,"مطبق كليًا  - Implemented",IF(L112=0,"لاينطبق على الجهة  - Not Applicable",IF(L112=1,"غير مطبق  - Not Implemented",IF(3&lt;L112&gt;1,"مطبق جزئيًا  - Partially Implemented"," "))))</f>
        <v>مطبق كليًا  - Implemented</v>
      </c>
      <c r="L112" s="165">
        <f>IFERROR(IFERROR(AVERAGEIFS(L113:L116,I113:I116,"&lt;&gt;لا ينطبق - Not Applicable",L113:L116,"&lt;&gt;0"),IFERROR(AVERAGEIF(I113:I116,"&lt;&gt;لا ينطبق - Not Applicable",L113:L116),AVERAGEIF(L113:L116,"&lt;&gt;0",L113:L116))),0)</f>
        <v>3</v>
      </c>
      <c r="M112" s="166"/>
      <c r="N112" s="166"/>
      <c r="O112" s="215"/>
      <c r="P112" s="215"/>
      <c r="Q112" s="166"/>
      <c r="R112" s="167"/>
      <c r="S112" s="168"/>
    </row>
    <row r="113" spans="1:19" ht="74" x14ac:dyDescent="0.4">
      <c r="A113" s="164"/>
      <c r="B113" s="321"/>
      <c r="C113" s="311"/>
      <c r="D113" s="306"/>
      <c r="E113" s="307"/>
      <c r="F113" s="183" t="s">
        <v>440</v>
      </c>
      <c r="G113" s="183">
        <v>3</v>
      </c>
      <c r="H113" s="184" t="s">
        <v>368</v>
      </c>
      <c r="I113" s="188" t="str">
        <f>IF(AND('معلومات عن المرفق 2'!$E$13=1,G113&gt;=1),'Data Validation Lists'!$B$12,IF(AND('معلومات عن المرفق 2'!$E$13=2,G113&gt;=2),'Data Validation Lists'!$B$12,IF(AND('معلومات عن المرفق 2'!$E$13=3,G113=3),'Data Validation Lists'!$B$12,'Data Validation Lists'!$B$13)))</f>
        <v>ينطبق - Applicable</v>
      </c>
      <c r="J113" s="172" t="s">
        <v>484</v>
      </c>
      <c r="K113" s="171" t="s">
        <v>246</v>
      </c>
      <c r="L113" s="165">
        <f t="shared" si="1"/>
        <v>3</v>
      </c>
      <c r="M113" s="166"/>
      <c r="N113" s="166"/>
      <c r="O113" s="215"/>
      <c r="P113" s="215"/>
      <c r="Q113" s="166"/>
      <c r="R113" s="167"/>
      <c r="S113" s="168"/>
    </row>
    <row r="114" spans="1:19" ht="74" x14ac:dyDescent="0.4">
      <c r="A114" s="164"/>
      <c r="B114" s="321"/>
      <c r="C114" s="311"/>
      <c r="D114" s="306"/>
      <c r="E114" s="307"/>
      <c r="F114" s="183" t="s">
        <v>440</v>
      </c>
      <c r="G114" s="183">
        <v>3</v>
      </c>
      <c r="H114" s="184" t="s">
        <v>369</v>
      </c>
      <c r="I114" s="188" t="str">
        <f>IF(AND('معلومات عن المرفق 2'!$E$13=1,G114&gt;=1),'Data Validation Lists'!$B$12,IF(AND('معلومات عن المرفق 2'!$E$13=2,G114&gt;=2),'Data Validation Lists'!$B$12,IF(AND('معلومات عن المرفق 2'!$E$13=3,G114=3),'Data Validation Lists'!$B$12,'Data Validation Lists'!$B$13)))</f>
        <v>ينطبق - Applicable</v>
      </c>
      <c r="J114" s="172" t="s">
        <v>218</v>
      </c>
      <c r="K114" s="171" t="s">
        <v>246</v>
      </c>
      <c r="L114" s="165">
        <f t="shared" si="1"/>
        <v>3</v>
      </c>
      <c r="M114" s="166"/>
      <c r="N114" s="166"/>
      <c r="O114" s="215"/>
      <c r="P114" s="215"/>
      <c r="Q114" s="166"/>
      <c r="R114" s="167"/>
      <c r="S114" s="168"/>
    </row>
    <row r="115" spans="1:19" ht="74" x14ac:dyDescent="0.4">
      <c r="A115" s="164"/>
      <c r="B115" s="321"/>
      <c r="C115" s="311"/>
      <c r="D115" s="306"/>
      <c r="E115" s="307"/>
      <c r="F115" s="183" t="s">
        <v>440</v>
      </c>
      <c r="G115" s="183">
        <v>3</v>
      </c>
      <c r="H115" s="184" t="s">
        <v>370</v>
      </c>
      <c r="I115" s="188" t="str">
        <f>IF(AND('معلومات عن المرفق 2'!$E$13=1,G115&gt;=1),'Data Validation Lists'!$B$12,IF(AND('معلومات عن المرفق 2'!$E$13=2,G115&gt;=2),'Data Validation Lists'!$B$12,IF(AND('معلومات عن المرفق 2'!$E$13=3,G115=3),'Data Validation Lists'!$B$12,'Data Validation Lists'!$B$13)))</f>
        <v>ينطبق - Applicable</v>
      </c>
      <c r="J115" s="172" t="s">
        <v>372</v>
      </c>
      <c r="K115" s="171" t="s">
        <v>246</v>
      </c>
      <c r="L115" s="165">
        <f t="shared" si="1"/>
        <v>3</v>
      </c>
      <c r="M115" s="166"/>
      <c r="N115" s="166"/>
      <c r="O115" s="215"/>
      <c r="P115" s="215"/>
      <c r="Q115" s="166"/>
      <c r="R115" s="167"/>
      <c r="S115" s="168"/>
    </row>
    <row r="116" spans="1:19" ht="74" x14ac:dyDescent="0.4">
      <c r="A116" s="164"/>
      <c r="B116" s="321"/>
      <c r="C116" s="311"/>
      <c r="D116" s="306"/>
      <c r="E116" s="307"/>
      <c r="F116" s="183" t="s">
        <v>440</v>
      </c>
      <c r="G116" s="183">
        <v>3</v>
      </c>
      <c r="H116" s="184" t="s">
        <v>371</v>
      </c>
      <c r="I116" s="188" t="str">
        <f>IF(AND('معلومات عن المرفق 2'!$E$13=1,G116&gt;=1),'Data Validation Lists'!$B$12,IF(AND('معلومات عن المرفق 2'!$E$13=2,G116&gt;=2),'Data Validation Lists'!$B$12,IF(AND('معلومات عن المرفق 2'!$E$13=3,G116=3),'Data Validation Lists'!$B$12,'Data Validation Lists'!$B$13)))</f>
        <v>ينطبق - Applicable</v>
      </c>
      <c r="J116" s="172" t="s">
        <v>219</v>
      </c>
      <c r="K116" s="171" t="s">
        <v>246</v>
      </c>
      <c r="L116" s="165">
        <f t="shared" si="1"/>
        <v>3</v>
      </c>
      <c r="M116" s="166"/>
      <c r="N116" s="166"/>
      <c r="O116" s="215"/>
      <c r="P116" s="215"/>
      <c r="Q116" s="166"/>
      <c r="R116" s="167"/>
      <c r="S116" s="168"/>
    </row>
    <row r="117" spans="1:19" ht="111" x14ac:dyDescent="0.4">
      <c r="A117" s="164"/>
      <c r="B117" s="321"/>
      <c r="C117" s="312"/>
      <c r="D117" s="306"/>
      <c r="E117" s="307"/>
      <c r="F117" s="183" t="s">
        <v>439</v>
      </c>
      <c r="G117" s="183">
        <v>2</v>
      </c>
      <c r="H117" s="184" t="s">
        <v>48</v>
      </c>
      <c r="I117" s="188" t="str">
        <f>IF(AND('معلومات عن المرفق 2'!$E$13=1,G117&gt;=1),'Data Validation Lists'!$B$12,IF(AND('معلومات عن المرفق 2'!$E$13=2,G117&gt;=2),'Data Validation Lists'!$B$12,IF(AND('معلومات عن المرفق 2'!$E$13=3,G117=3),'Data Validation Lists'!$B$12,'Data Validation Lists'!$B$13)))</f>
        <v>ينطبق - Applicable</v>
      </c>
      <c r="J117" s="172" t="s">
        <v>173</v>
      </c>
      <c r="K117" s="171" t="s">
        <v>246</v>
      </c>
      <c r="L117" s="165">
        <f t="shared" si="1"/>
        <v>3</v>
      </c>
      <c r="M117" s="166"/>
      <c r="N117" s="166"/>
      <c r="O117" s="215"/>
      <c r="P117" s="215"/>
      <c r="Q117" s="166"/>
      <c r="R117" s="167"/>
      <c r="S117" s="168"/>
    </row>
    <row r="118" spans="1:19" ht="74" x14ac:dyDescent="0.4">
      <c r="A118" s="164"/>
      <c r="B118" s="321"/>
      <c r="C118" s="310" t="s">
        <v>373</v>
      </c>
      <c r="D118" s="304" t="s">
        <v>85</v>
      </c>
      <c r="E118" s="305"/>
      <c r="F118" s="183" t="s">
        <v>439</v>
      </c>
      <c r="G118" s="183">
        <v>3</v>
      </c>
      <c r="H118" s="184" t="s">
        <v>374</v>
      </c>
      <c r="I118" s="188" t="str">
        <f>IF(AND('معلومات عن المرفق 2'!$E$13=1,G118&gt;=1),'Data Validation Lists'!$B$12,IF(AND('معلومات عن المرفق 2'!$E$13=2,G118&gt;=2),'Data Validation Lists'!$B$12,IF(AND('معلومات عن المرفق 2'!$E$13=3,G118=3),'Data Validation Lists'!$B$12,'Data Validation Lists'!$B$13)))</f>
        <v>ينطبق - Applicable</v>
      </c>
      <c r="J118" s="172" t="s">
        <v>174</v>
      </c>
      <c r="K118" s="171" t="str">
        <f>IF(L118=3,"مطبق كليًا  - Implemented",IF(L118=0,"لاينطبق على الجهة  - Not Applicable",IF(L118=1,"غير مطبق  - Not Implemented",IF(3&lt;L118&gt;1,"مطبق جزئيًا  - Partially Implemented"," "))))</f>
        <v>مطبق كليًا  - Implemented</v>
      </c>
      <c r="L118" s="165">
        <f>IFERROR(IFERROR(AVERAGEIFS(L119:L121,I119:I121,"&lt;&gt;لا ينطبق - Not Applicable",L119:L121,"&lt;&gt;0"),IFERROR(AVERAGEIF(I119:I121,"&lt;&gt;لا ينطبق - Not Applicable",L119:L121),AVERAGEIF(L119:L121,"&lt;&gt;0",L119:L121))),0)</f>
        <v>3</v>
      </c>
      <c r="M118" s="166"/>
      <c r="N118" s="166"/>
      <c r="O118" s="215"/>
      <c r="P118" s="215"/>
      <c r="Q118" s="166"/>
      <c r="R118" s="167"/>
      <c r="S118" s="168"/>
    </row>
    <row r="119" spans="1:19" ht="111" x14ac:dyDescent="0.4">
      <c r="A119" s="164"/>
      <c r="B119" s="321"/>
      <c r="C119" s="311"/>
      <c r="D119" s="306"/>
      <c r="E119" s="307"/>
      <c r="F119" s="183" t="s">
        <v>440</v>
      </c>
      <c r="G119" s="183">
        <v>3</v>
      </c>
      <c r="H119" s="184" t="s">
        <v>375</v>
      </c>
      <c r="I119" s="188" t="str">
        <f>IF(AND('معلومات عن المرفق 2'!$E$13=1,G119&gt;=1),'Data Validation Lists'!$B$12,IF(AND('معلومات عن المرفق 2'!$E$13=2,G119&gt;=2),'Data Validation Lists'!$B$12,IF(AND('معلومات عن المرفق 2'!$E$13=3,G119=3),'Data Validation Lists'!$B$12,'Data Validation Lists'!$B$13)))</f>
        <v>ينطبق - Applicable</v>
      </c>
      <c r="J119" s="172" t="s">
        <v>220</v>
      </c>
      <c r="K119" s="171" t="s">
        <v>246</v>
      </c>
      <c r="L119" s="165">
        <f t="shared" si="1"/>
        <v>3</v>
      </c>
      <c r="M119" s="166"/>
      <c r="N119" s="166"/>
      <c r="O119" s="215"/>
      <c r="P119" s="215"/>
      <c r="Q119" s="166"/>
      <c r="R119" s="167"/>
      <c r="S119" s="168"/>
    </row>
    <row r="120" spans="1:19" ht="111" x14ac:dyDescent="0.4">
      <c r="A120" s="164"/>
      <c r="B120" s="321"/>
      <c r="C120" s="311"/>
      <c r="D120" s="306"/>
      <c r="E120" s="307"/>
      <c r="F120" s="183" t="s">
        <v>440</v>
      </c>
      <c r="G120" s="183">
        <v>1</v>
      </c>
      <c r="H120" s="184" t="s">
        <v>376</v>
      </c>
      <c r="I120" s="188" t="str">
        <f>IF(AND('معلومات عن المرفق 2'!$E$13=1,G120&gt;=1),'Data Validation Lists'!$B$12,IF(AND('معلومات عن المرفق 2'!$E$13=2,G120&gt;=2),'Data Validation Lists'!$B$12,IF(AND('معلومات عن المرفق 2'!$E$13=3,G120=3),'Data Validation Lists'!$B$12,'Data Validation Lists'!$B$13)))</f>
        <v>ينطبق - Applicable</v>
      </c>
      <c r="J120" s="172" t="s">
        <v>221</v>
      </c>
      <c r="K120" s="171" t="s">
        <v>246</v>
      </c>
      <c r="L120" s="165">
        <f t="shared" si="1"/>
        <v>3</v>
      </c>
      <c r="M120" s="166"/>
      <c r="N120" s="166"/>
      <c r="O120" s="215"/>
      <c r="P120" s="215"/>
      <c r="Q120" s="166"/>
      <c r="R120" s="167"/>
      <c r="S120" s="168"/>
    </row>
    <row r="121" spans="1:19" ht="74" x14ac:dyDescent="0.4">
      <c r="A121" s="164"/>
      <c r="B121" s="321"/>
      <c r="C121" s="311"/>
      <c r="D121" s="306"/>
      <c r="E121" s="307"/>
      <c r="F121" s="183" t="s">
        <v>440</v>
      </c>
      <c r="G121" s="183">
        <v>3</v>
      </c>
      <c r="H121" s="184" t="s">
        <v>377</v>
      </c>
      <c r="I121" s="188" t="str">
        <f>IF(AND('معلومات عن المرفق 2'!$E$13=1,G121&gt;=1),'Data Validation Lists'!$B$12,IF(AND('معلومات عن المرفق 2'!$E$13=2,G121&gt;=2),'Data Validation Lists'!$B$12,IF(AND('معلومات عن المرفق 2'!$E$13=3,G121=3),'Data Validation Lists'!$B$12,'Data Validation Lists'!$B$13)))</f>
        <v>ينطبق - Applicable</v>
      </c>
      <c r="J121" s="172" t="s">
        <v>378</v>
      </c>
      <c r="K121" s="171" t="s">
        <v>246</v>
      </c>
      <c r="L121" s="165">
        <f t="shared" si="1"/>
        <v>3</v>
      </c>
      <c r="M121" s="166"/>
      <c r="N121" s="166"/>
      <c r="O121" s="215"/>
      <c r="P121" s="215"/>
      <c r="Q121" s="166"/>
      <c r="R121" s="167"/>
      <c r="S121" s="168"/>
    </row>
    <row r="122" spans="1:19" ht="92.5" x14ac:dyDescent="0.4">
      <c r="A122" s="164"/>
      <c r="B122" s="321"/>
      <c r="C122" s="311"/>
      <c r="D122" s="306"/>
      <c r="E122" s="307"/>
      <c r="F122" s="183" t="s">
        <v>439</v>
      </c>
      <c r="G122" s="183">
        <v>2</v>
      </c>
      <c r="H122" s="184" t="s">
        <v>49</v>
      </c>
      <c r="I122" s="188" t="str">
        <f>IF(AND('معلومات عن المرفق 2'!$E$13=1,G122&gt;=1),'Data Validation Lists'!$B$12,IF(AND('معلومات عن المرفق 2'!$E$13=2,G122&gt;=2),'Data Validation Lists'!$B$12,IF(AND('معلومات عن المرفق 2'!$E$13=3,G122=3),'Data Validation Lists'!$B$12,'Data Validation Lists'!$B$13)))</f>
        <v>ينطبق - Applicable</v>
      </c>
      <c r="J122" s="172" t="s">
        <v>379</v>
      </c>
      <c r="K122" s="171" t="s">
        <v>246</v>
      </c>
      <c r="L122" s="165">
        <f t="shared" si="1"/>
        <v>3</v>
      </c>
      <c r="M122" s="166"/>
      <c r="N122" s="166"/>
      <c r="O122" s="215"/>
      <c r="P122" s="215"/>
      <c r="Q122" s="166"/>
      <c r="R122" s="167"/>
      <c r="S122" s="168"/>
    </row>
    <row r="123" spans="1:19" ht="74" x14ac:dyDescent="0.4">
      <c r="A123" s="164"/>
      <c r="B123" s="321"/>
      <c r="C123" s="310" t="s">
        <v>380</v>
      </c>
      <c r="D123" s="304" t="s">
        <v>447</v>
      </c>
      <c r="E123" s="305"/>
      <c r="F123" s="183" t="s">
        <v>439</v>
      </c>
      <c r="G123" s="183">
        <v>3</v>
      </c>
      <c r="H123" s="184" t="s">
        <v>381</v>
      </c>
      <c r="I123" s="188" t="str">
        <f>IF(AND('معلومات عن المرفق 2'!$E$13=1,G123&gt;=1),'Data Validation Lists'!$B$12,IF(AND('معلومات عن المرفق 2'!$E$13=2,G123&gt;=2),'Data Validation Lists'!$B$12,IF(AND('معلومات عن المرفق 2'!$E$13=3,G123=3),'Data Validation Lists'!$B$12,'Data Validation Lists'!$B$13)))</f>
        <v>ينطبق - Applicable</v>
      </c>
      <c r="J123" s="172" t="s">
        <v>175</v>
      </c>
      <c r="K123" s="171" t="str">
        <f>IF(L123=3,"مطبق كليًا  - Implemented",IF(L123=0,"لاينطبق على الجهة  - Not Applicable",IF(L123=1,"غير مطبق  - Not Implemented",IF(3&lt;L123&gt;1,"مطبق جزئيًا  - Partially Implemented"," "))))</f>
        <v>مطبق كليًا  - Implemented</v>
      </c>
      <c r="L123" s="165">
        <f>IFERROR(IFERROR(AVERAGEIFS(L124:L127,I124:I127,"&lt;&gt;لا ينطبق - Not Applicable",L124:L127,"&lt;&gt;0"),IFERROR(AVERAGEIF(I124:I127,"&lt;&gt;لا ينطبق - Not Applicable",L124:L127),AVERAGEIF(L124:L127,"&lt;&gt;0",L124:L127))),0)</f>
        <v>3</v>
      </c>
      <c r="M123" s="166"/>
      <c r="N123" s="166"/>
      <c r="O123" s="215"/>
      <c r="P123" s="215"/>
      <c r="Q123" s="166"/>
      <c r="R123" s="167"/>
      <c r="S123" s="168"/>
    </row>
    <row r="124" spans="1:19" ht="111" x14ac:dyDescent="0.4">
      <c r="A124" s="164"/>
      <c r="B124" s="321"/>
      <c r="C124" s="311"/>
      <c r="D124" s="306"/>
      <c r="E124" s="307"/>
      <c r="F124" s="183" t="s">
        <v>440</v>
      </c>
      <c r="G124" s="183">
        <v>1</v>
      </c>
      <c r="H124" s="184" t="s">
        <v>382</v>
      </c>
      <c r="I124" s="188" t="str">
        <f>IF(AND('معلومات عن المرفق 2'!$E$13=1,G124&gt;=1),'Data Validation Lists'!$B$12,IF(AND('معلومات عن المرفق 2'!$E$13=2,G124&gt;=2),'Data Validation Lists'!$B$12,IF(AND('معلومات عن المرفق 2'!$E$13=3,G124=3),'Data Validation Lists'!$B$12,'Data Validation Lists'!$B$13)))</f>
        <v>ينطبق - Applicable</v>
      </c>
      <c r="J124" s="172" t="s">
        <v>176</v>
      </c>
      <c r="K124" s="171" t="s">
        <v>246</v>
      </c>
      <c r="L124" s="165">
        <f t="shared" si="1"/>
        <v>3</v>
      </c>
      <c r="M124" s="166"/>
      <c r="N124" s="166"/>
      <c r="O124" s="215"/>
      <c r="P124" s="215"/>
      <c r="Q124" s="166"/>
      <c r="R124" s="167"/>
      <c r="S124" s="168"/>
    </row>
    <row r="125" spans="1:19" ht="92.5" x14ac:dyDescent="0.4">
      <c r="A125" s="164"/>
      <c r="B125" s="321"/>
      <c r="C125" s="311"/>
      <c r="D125" s="306"/>
      <c r="E125" s="307"/>
      <c r="F125" s="183" t="s">
        <v>440</v>
      </c>
      <c r="G125" s="183">
        <v>1</v>
      </c>
      <c r="H125" s="184" t="s">
        <v>383</v>
      </c>
      <c r="I125" s="188" t="str">
        <f>IF(AND('معلومات عن المرفق 2'!$E$13=1,G125&gt;=1),'Data Validation Lists'!$B$12,IF(AND('معلومات عن المرفق 2'!$E$13=2,G125&gt;=2),'Data Validation Lists'!$B$12,IF(AND('معلومات عن المرفق 2'!$E$13=3,G125=3),'Data Validation Lists'!$B$12,'Data Validation Lists'!$B$13)))</f>
        <v>ينطبق - Applicable</v>
      </c>
      <c r="J125" s="172" t="s">
        <v>222</v>
      </c>
      <c r="K125" s="171" t="s">
        <v>246</v>
      </c>
      <c r="L125" s="165">
        <f t="shared" si="1"/>
        <v>3</v>
      </c>
      <c r="M125" s="166"/>
      <c r="N125" s="166"/>
      <c r="O125" s="215"/>
      <c r="P125" s="215"/>
      <c r="Q125" s="166"/>
      <c r="R125" s="167"/>
      <c r="S125" s="168"/>
    </row>
    <row r="126" spans="1:19" ht="74" x14ac:dyDescent="0.4">
      <c r="A126" s="164"/>
      <c r="B126" s="321"/>
      <c r="C126" s="311"/>
      <c r="D126" s="306"/>
      <c r="E126" s="307"/>
      <c r="F126" s="183" t="s">
        <v>440</v>
      </c>
      <c r="G126" s="183">
        <v>3</v>
      </c>
      <c r="H126" s="184" t="s">
        <v>384</v>
      </c>
      <c r="I126" s="188" t="str">
        <f>IF(AND('معلومات عن المرفق 2'!$E$13=1,G126&gt;=1),'Data Validation Lists'!$B$12,IF(AND('معلومات عن المرفق 2'!$E$13=2,G126&gt;=2),'Data Validation Lists'!$B$12,IF(AND('معلومات عن المرفق 2'!$E$13=3,G126=3),'Data Validation Lists'!$B$12,'Data Validation Lists'!$B$13)))</f>
        <v>ينطبق - Applicable</v>
      </c>
      <c r="J126" s="172" t="s">
        <v>223</v>
      </c>
      <c r="K126" s="171" t="s">
        <v>246</v>
      </c>
      <c r="L126" s="165">
        <f t="shared" si="1"/>
        <v>3</v>
      </c>
      <c r="M126" s="166"/>
      <c r="N126" s="166"/>
      <c r="O126" s="215"/>
      <c r="P126" s="215"/>
      <c r="Q126" s="166"/>
      <c r="R126" s="167"/>
      <c r="S126" s="168"/>
    </row>
    <row r="127" spans="1:19" ht="92.5" x14ac:dyDescent="0.4">
      <c r="A127" s="164"/>
      <c r="B127" s="321"/>
      <c r="C127" s="311"/>
      <c r="D127" s="306"/>
      <c r="E127" s="307"/>
      <c r="F127" s="183" t="s">
        <v>440</v>
      </c>
      <c r="G127" s="183">
        <v>1</v>
      </c>
      <c r="H127" s="184" t="s">
        <v>385</v>
      </c>
      <c r="I127" s="188" t="str">
        <f>IF(AND('معلومات عن المرفق 2'!$E$13=1,G127&gt;=1),'Data Validation Lists'!$B$12,IF(AND('معلومات عن المرفق 2'!$E$13=2,G127&gt;=2),'Data Validation Lists'!$B$12,IF(AND('معلومات عن المرفق 2'!$E$13=3,G127=3),'Data Validation Lists'!$B$12,'Data Validation Lists'!$B$13)))</f>
        <v>ينطبق - Applicable</v>
      </c>
      <c r="J127" s="172" t="s">
        <v>224</v>
      </c>
      <c r="K127" s="171" t="s">
        <v>246</v>
      </c>
      <c r="L127" s="165">
        <f t="shared" si="1"/>
        <v>3</v>
      </c>
      <c r="M127" s="166"/>
      <c r="N127" s="166"/>
      <c r="O127" s="215"/>
      <c r="P127" s="215"/>
      <c r="Q127" s="166"/>
      <c r="R127" s="167"/>
      <c r="S127" s="168"/>
    </row>
    <row r="128" spans="1:19" ht="92.5" x14ac:dyDescent="0.4">
      <c r="A128" s="164"/>
      <c r="B128" s="321"/>
      <c r="C128" s="311"/>
      <c r="D128" s="306"/>
      <c r="E128" s="307"/>
      <c r="F128" s="183" t="s">
        <v>439</v>
      </c>
      <c r="G128" s="183">
        <v>1</v>
      </c>
      <c r="H128" s="184" t="s">
        <v>50</v>
      </c>
      <c r="I128" s="188" t="str">
        <f>IF(AND('معلومات عن المرفق 2'!$E$13=1,G128&gt;=1),'Data Validation Lists'!$B$12,IF(AND('معلومات عن المرفق 2'!$E$13=2,G128&gt;=2),'Data Validation Lists'!$B$12,IF(AND('معلومات عن المرفق 2'!$E$13=3,G128=3),'Data Validation Lists'!$B$12,'Data Validation Lists'!$B$13)))</f>
        <v>ينطبق - Applicable</v>
      </c>
      <c r="J128" s="172" t="s">
        <v>177</v>
      </c>
      <c r="K128" s="171" t="s">
        <v>246</v>
      </c>
      <c r="L128" s="165">
        <f t="shared" si="1"/>
        <v>3</v>
      </c>
      <c r="M128" s="166"/>
      <c r="N128" s="166"/>
      <c r="O128" s="215"/>
      <c r="P128" s="215"/>
      <c r="Q128" s="166"/>
      <c r="R128" s="167"/>
      <c r="S128" s="168"/>
    </row>
    <row r="129" spans="1:19" ht="111" x14ac:dyDescent="0.4">
      <c r="A129" s="164"/>
      <c r="B129" s="321"/>
      <c r="C129" s="310" t="s">
        <v>386</v>
      </c>
      <c r="D129" s="304" t="s">
        <v>86</v>
      </c>
      <c r="E129" s="305"/>
      <c r="F129" s="183" t="s">
        <v>439</v>
      </c>
      <c r="G129" s="183">
        <v>3</v>
      </c>
      <c r="H129" s="184" t="s">
        <v>387</v>
      </c>
      <c r="I129" s="188" t="str">
        <f>IF(AND('معلومات عن المرفق 2'!$E$13=1,G129&gt;=1),'Data Validation Lists'!$B$12,IF(AND('معلومات عن المرفق 2'!$E$13=2,G129&gt;=2),'Data Validation Lists'!$B$12,IF(AND('معلومات عن المرفق 2'!$E$13=3,G129=3),'Data Validation Lists'!$B$12,'Data Validation Lists'!$B$13)))</f>
        <v>ينطبق - Applicable</v>
      </c>
      <c r="J129" s="172" t="s">
        <v>178</v>
      </c>
      <c r="K129" s="171" t="str">
        <f>IF(L129=3,"مطبق كليًا  - Implemented",IF(L129=0,"لاينطبق على الجهة  - Not Applicable",IF(L129=1,"غير مطبق  - Not Implemented",IF(3&lt;L129&gt;1,"مطبق جزئيًا  - Partially Implemented"," "))))</f>
        <v>مطبق كليًا  - Implemented</v>
      </c>
      <c r="L129" s="165">
        <f>IFERROR(IFERROR(AVERAGEIFS(L130:L139,I130:I139,"&lt;&gt;لا ينطبق - Not Applicable",L130:L139,"&lt;&gt;0"),IFERROR(AVERAGEIF(I130:I139,"&lt;&gt;لا ينطبق - Not Applicable",L130:L139),AVERAGEIF(L130:L139,"&lt;&gt;0",L130:L139))),0)</f>
        <v>3</v>
      </c>
      <c r="M129" s="166"/>
      <c r="N129" s="166"/>
      <c r="O129" s="215"/>
      <c r="P129" s="215"/>
      <c r="Q129" s="166"/>
      <c r="R129" s="167"/>
      <c r="S129" s="168"/>
    </row>
    <row r="130" spans="1:19" ht="55.5" x14ac:dyDescent="0.4">
      <c r="A130" s="164"/>
      <c r="B130" s="321"/>
      <c r="C130" s="311"/>
      <c r="D130" s="306"/>
      <c r="E130" s="307"/>
      <c r="F130" s="183" t="s">
        <v>440</v>
      </c>
      <c r="G130" s="183">
        <v>3</v>
      </c>
      <c r="H130" s="184" t="s">
        <v>388</v>
      </c>
      <c r="I130" s="188" t="str">
        <f>IF(AND('معلومات عن المرفق 2'!$E$13=1,G130&gt;=1),'Data Validation Lists'!$B$12,IF(AND('معلومات عن المرفق 2'!$E$13=2,G130&gt;=2),'Data Validation Lists'!$B$12,IF(AND('معلومات عن المرفق 2'!$E$13=3,G130=3),'Data Validation Lists'!$B$12,'Data Validation Lists'!$B$13)))</f>
        <v>ينطبق - Applicable</v>
      </c>
      <c r="J130" s="172" t="s">
        <v>225</v>
      </c>
      <c r="K130" s="171" t="s">
        <v>246</v>
      </c>
      <c r="L130" s="165">
        <f t="shared" si="1"/>
        <v>3</v>
      </c>
      <c r="M130" s="166"/>
      <c r="N130" s="166"/>
      <c r="O130" s="215"/>
      <c r="P130" s="215"/>
      <c r="Q130" s="166"/>
      <c r="R130" s="167"/>
      <c r="S130" s="168"/>
    </row>
    <row r="131" spans="1:19" ht="55.5" x14ac:dyDescent="0.4">
      <c r="A131" s="164"/>
      <c r="B131" s="321"/>
      <c r="C131" s="311"/>
      <c r="D131" s="306"/>
      <c r="E131" s="307"/>
      <c r="F131" s="183" t="s">
        <v>440</v>
      </c>
      <c r="G131" s="183">
        <v>3</v>
      </c>
      <c r="H131" s="184" t="s">
        <v>389</v>
      </c>
      <c r="I131" s="188" t="str">
        <f>IF(AND('معلومات عن المرفق 2'!$E$13=1,G131&gt;=1),'Data Validation Lists'!$B$12,IF(AND('معلومات عن المرفق 2'!$E$13=2,G131&gt;=2),'Data Validation Lists'!$B$12,IF(AND('معلومات عن المرفق 2'!$E$13=3,G131=3),'Data Validation Lists'!$B$12,'Data Validation Lists'!$B$13)))</f>
        <v>ينطبق - Applicable</v>
      </c>
      <c r="J131" s="172" t="s">
        <v>226</v>
      </c>
      <c r="K131" s="171" t="s">
        <v>246</v>
      </c>
      <c r="L131" s="165">
        <f t="shared" si="1"/>
        <v>3</v>
      </c>
      <c r="M131" s="166"/>
      <c r="N131" s="166"/>
      <c r="O131" s="215"/>
      <c r="P131" s="215"/>
      <c r="Q131" s="166"/>
      <c r="R131" s="167"/>
      <c r="S131" s="168"/>
    </row>
    <row r="132" spans="1:19" ht="74" x14ac:dyDescent="0.4">
      <c r="A132" s="164"/>
      <c r="B132" s="321"/>
      <c r="C132" s="311"/>
      <c r="D132" s="306"/>
      <c r="E132" s="307"/>
      <c r="F132" s="183" t="s">
        <v>440</v>
      </c>
      <c r="G132" s="183">
        <v>1</v>
      </c>
      <c r="H132" s="184" t="s">
        <v>390</v>
      </c>
      <c r="I132" s="188" t="str">
        <f>IF(AND('معلومات عن المرفق 2'!$E$13=1,G132&gt;=1),'Data Validation Lists'!$B$12,IF(AND('معلومات عن المرفق 2'!$E$13=2,G132&gt;=2),'Data Validation Lists'!$B$12,IF(AND('معلومات عن المرفق 2'!$E$13=3,G132=3),'Data Validation Lists'!$B$12,'Data Validation Lists'!$B$13)))</f>
        <v>ينطبق - Applicable</v>
      </c>
      <c r="J132" s="172" t="s">
        <v>87</v>
      </c>
      <c r="K132" s="171" t="s">
        <v>246</v>
      </c>
      <c r="L132" s="165">
        <f t="shared" si="1"/>
        <v>3</v>
      </c>
      <c r="M132" s="166"/>
      <c r="N132" s="166"/>
      <c r="O132" s="215"/>
      <c r="P132" s="215"/>
      <c r="Q132" s="166"/>
      <c r="R132" s="167"/>
      <c r="S132" s="168"/>
    </row>
    <row r="133" spans="1:19" ht="37" x14ac:dyDescent="0.4">
      <c r="A133" s="164"/>
      <c r="B133" s="321"/>
      <c r="C133" s="311"/>
      <c r="D133" s="306"/>
      <c r="E133" s="307"/>
      <c r="F133" s="183" t="s">
        <v>440</v>
      </c>
      <c r="G133" s="183">
        <v>1</v>
      </c>
      <c r="H133" s="184" t="s">
        <v>391</v>
      </c>
      <c r="I133" s="188" t="str">
        <f>IF(AND('معلومات عن المرفق 2'!$E$13=1,G133&gt;=1),'Data Validation Lists'!$B$12,IF(AND('معلومات عن المرفق 2'!$E$13=2,G133&gt;=2),'Data Validation Lists'!$B$12,IF(AND('معلومات عن المرفق 2'!$E$13=3,G133=3),'Data Validation Lists'!$B$12,'Data Validation Lists'!$B$13)))</f>
        <v>ينطبق - Applicable</v>
      </c>
      <c r="J133" s="172" t="s">
        <v>88</v>
      </c>
      <c r="K133" s="171" t="s">
        <v>246</v>
      </c>
      <c r="L133" s="165">
        <f t="shared" si="1"/>
        <v>3</v>
      </c>
      <c r="M133" s="166"/>
      <c r="N133" s="166"/>
      <c r="O133" s="215"/>
      <c r="P133" s="215"/>
      <c r="Q133" s="166"/>
      <c r="R133" s="167"/>
      <c r="S133" s="168"/>
    </row>
    <row r="134" spans="1:19" ht="74" x14ac:dyDescent="0.4">
      <c r="A134" s="164"/>
      <c r="B134" s="321"/>
      <c r="C134" s="311"/>
      <c r="D134" s="306"/>
      <c r="E134" s="307"/>
      <c r="F134" s="183" t="s">
        <v>440</v>
      </c>
      <c r="G134" s="183">
        <v>1</v>
      </c>
      <c r="H134" s="184" t="s">
        <v>392</v>
      </c>
      <c r="I134" s="188" t="str">
        <f>IF(AND('معلومات عن المرفق 2'!$E$13=1,G134&gt;=1),'Data Validation Lists'!$B$12,IF(AND('معلومات عن المرفق 2'!$E$13=2,G134&gt;=2),'Data Validation Lists'!$B$12,IF(AND('معلومات عن المرفق 2'!$E$13=3,G134=3),'Data Validation Lists'!$B$12,'Data Validation Lists'!$B$13)))</f>
        <v>ينطبق - Applicable</v>
      </c>
      <c r="J134" s="172" t="s">
        <v>460</v>
      </c>
      <c r="K134" s="171" t="s">
        <v>246</v>
      </c>
      <c r="L134" s="165">
        <f t="shared" si="1"/>
        <v>3</v>
      </c>
      <c r="M134" s="166"/>
      <c r="N134" s="166"/>
      <c r="O134" s="215"/>
      <c r="P134" s="215"/>
      <c r="Q134" s="166"/>
      <c r="R134" s="167"/>
      <c r="S134" s="168"/>
    </row>
    <row r="135" spans="1:19" ht="37" x14ac:dyDescent="0.4">
      <c r="A135" s="164"/>
      <c r="B135" s="321"/>
      <c r="C135" s="311"/>
      <c r="D135" s="306"/>
      <c r="E135" s="307"/>
      <c r="F135" s="183" t="s">
        <v>440</v>
      </c>
      <c r="G135" s="183">
        <v>2</v>
      </c>
      <c r="H135" s="184" t="s">
        <v>393</v>
      </c>
      <c r="I135" s="188" t="str">
        <f>IF(AND('معلومات عن المرفق 2'!$E$13=1,G135&gt;=1),'Data Validation Lists'!$B$12,IF(AND('معلومات عن المرفق 2'!$E$13=2,G135&gt;=2),'Data Validation Lists'!$B$12,IF(AND('معلومات عن المرفق 2'!$E$13=3,G135=3),'Data Validation Lists'!$B$12,'Data Validation Lists'!$B$13)))</f>
        <v>ينطبق - Applicable</v>
      </c>
      <c r="J135" s="172" t="s">
        <v>89</v>
      </c>
      <c r="K135" s="171" t="s">
        <v>246</v>
      </c>
      <c r="L135" s="165">
        <f t="shared" si="1"/>
        <v>3</v>
      </c>
      <c r="M135" s="166"/>
      <c r="N135" s="166"/>
      <c r="O135" s="215"/>
      <c r="P135" s="215"/>
      <c r="Q135" s="166"/>
      <c r="R135" s="167"/>
      <c r="S135" s="168"/>
    </row>
    <row r="136" spans="1:19" ht="37" x14ac:dyDescent="0.4">
      <c r="A136" s="164"/>
      <c r="B136" s="321"/>
      <c r="C136" s="311"/>
      <c r="D136" s="306"/>
      <c r="E136" s="307"/>
      <c r="F136" s="183" t="s">
        <v>440</v>
      </c>
      <c r="G136" s="183">
        <v>3</v>
      </c>
      <c r="H136" s="184" t="s">
        <v>394</v>
      </c>
      <c r="I136" s="188" t="str">
        <f>IF(AND('معلومات عن المرفق 2'!$E$13=1,G136&gt;=1),'Data Validation Lists'!$B$12,IF(AND('معلومات عن المرفق 2'!$E$13=2,G136&gt;=2),'Data Validation Lists'!$B$12,IF(AND('معلومات عن المرفق 2'!$E$13=3,G136=3),'Data Validation Lists'!$B$12,'Data Validation Lists'!$B$13)))</f>
        <v>ينطبق - Applicable</v>
      </c>
      <c r="J136" s="172" t="s">
        <v>227</v>
      </c>
      <c r="K136" s="171" t="s">
        <v>246</v>
      </c>
      <c r="L136" s="165">
        <f t="shared" ref="L136:L175" si="2">IF(K136="مطبق كليًا  - Implemented",3,IF(K136="مطبق جزئيًا  - Partially Implemented",2,IF(K136="غير مطبق  - Not Implemented",1,0)))</f>
        <v>3</v>
      </c>
      <c r="M136" s="166"/>
      <c r="N136" s="166"/>
      <c r="O136" s="215"/>
      <c r="P136" s="215"/>
      <c r="Q136" s="166"/>
      <c r="R136" s="167"/>
      <c r="S136" s="168"/>
    </row>
    <row r="137" spans="1:19" ht="74" x14ac:dyDescent="0.4">
      <c r="A137" s="164"/>
      <c r="B137" s="321"/>
      <c r="C137" s="311"/>
      <c r="D137" s="306"/>
      <c r="E137" s="307"/>
      <c r="F137" s="183" t="s">
        <v>440</v>
      </c>
      <c r="G137" s="183">
        <v>3</v>
      </c>
      <c r="H137" s="184" t="s">
        <v>448</v>
      </c>
      <c r="I137" s="188" t="str">
        <f>IF(AND('معلومات عن المرفق 2'!$E$13=1,G137&gt;=1),'Data Validation Lists'!$B$12,IF(AND('معلومات عن المرفق 2'!$E$13=2,G137&gt;=2),'Data Validation Lists'!$B$12,IF(AND('معلومات عن المرفق 2'!$E$13=3,G137=3),'Data Validation Lists'!$B$12,'Data Validation Lists'!$B$13)))</f>
        <v>ينطبق - Applicable</v>
      </c>
      <c r="J137" s="172" t="s">
        <v>228</v>
      </c>
      <c r="K137" s="171" t="s">
        <v>246</v>
      </c>
      <c r="L137" s="165">
        <f t="shared" si="2"/>
        <v>3</v>
      </c>
      <c r="M137" s="166"/>
      <c r="N137" s="166"/>
      <c r="O137" s="215"/>
      <c r="P137" s="215"/>
      <c r="Q137" s="166"/>
      <c r="R137" s="167"/>
      <c r="S137" s="168"/>
    </row>
    <row r="138" spans="1:19" ht="74" x14ac:dyDescent="0.4">
      <c r="A138" s="164"/>
      <c r="B138" s="321"/>
      <c r="C138" s="311"/>
      <c r="D138" s="306"/>
      <c r="E138" s="307"/>
      <c r="F138" s="183" t="s">
        <v>440</v>
      </c>
      <c r="G138" s="183">
        <v>1</v>
      </c>
      <c r="H138" s="184" t="s">
        <v>395</v>
      </c>
      <c r="I138" s="188" t="str">
        <f>IF(AND('معلومات عن المرفق 2'!$E$13=1,G138&gt;=1),'Data Validation Lists'!$B$12,IF(AND('معلومات عن المرفق 2'!$E$13=2,G138&gt;=2),'Data Validation Lists'!$B$12,IF(AND('معلومات عن المرفق 2'!$E$13=3,G138=3),'Data Validation Lists'!$B$12,'Data Validation Lists'!$B$13)))</f>
        <v>ينطبق - Applicable</v>
      </c>
      <c r="J138" s="172" t="s">
        <v>90</v>
      </c>
      <c r="K138" s="171" t="s">
        <v>246</v>
      </c>
      <c r="L138" s="165">
        <f t="shared" si="2"/>
        <v>3</v>
      </c>
      <c r="M138" s="166"/>
      <c r="N138" s="166"/>
      <c r="O138" s="215"/>
      <c r="P138" s="215"/>
      <c r="Q138" s="166"/>
      <c r="R138" s="167"/>
      <c r="S138" s="168"/>
    </row>
    <row r="139" spans="1:19" ht="74" x14ac:dyDescent="0.4">
      <c r="A139" s="164"/>
      <c r="B139" s="321"/>
      <c r="C139" s="311"/>
      <c r="D139" s="306"/>
      <c r="E139" s="307"/>
      <c r="F139" s="183" t="s">
        <v>440</v>
      </c>
      <c r="G139" s="183">
        <v>3</v>
      </c>
      <c r="H139" s="184" t="s">
        <v>396</v>
      </c>
      <c r="I139" s="188" t="str">
        <f>IF(AND('معلومات عن المرفق 2'!$E$13=1,G139&gt;=1),'Data Validation Lists'!$B$12,IF(AND('معلومات عن المرفق 2'!$E$13=2,G139&gt;=2),'Data Validation Lists'!$B$12,IF(AND('معلومات عن المرفق 2'!$E$13=3,G139=3),'Data Validation Lists'!$B$12,'Data Validation Lists'!$B$13)))</f>
        <v>ينطبق - Applicable</v>
      </c>
      <c r="J139" s="172" t="s">
        <v>229</v>
      </c>
      <c r="K139" s="171" t="s">
        <v>246</v>
      </c>
      <c r="L139" s="165">
        <f t="shared" si="2"/>
        <v>3</v>
      </c>
      <c r="M139" s="166"/>
      <c r="N139" s="166"/>
      <c r="O139" s="215"/>
      <c r="P139" s="215"/>
      <c r="Q139" s="166"/>
      <c r="R139" s="167"/>
      <c r="S139" s="168"/>
    </row>
    <row r="140" spans="1:19" ht="111" x14ac:dyDescent="0.4">
      <c r="A140" s="173"/>
      <c r="B140" s="321"/>
      <c r="C140" s="312"/>
      <c r="D140" s="308"/>
      <c r="E140" s="309"/>
      <c r="F140" s="183" t="s">
        <v>439</v>
      </c>
      <c r="G140" s="183">
        <v>2</v>
      </c>
      <c r="H140" s="184" t="s">
        <v>51</v>
      </c>
      <c r="I140" s="188" t="str">
        <f>IF(AND('معلومات عن المرفق 2'!$E$13=1,G140&gt;=1),'Data Validation Lists'!$B$12,IF(AND('معلومات عن المرفق 2'!$E$13=2,G140&gt;=2),'Data Validation Lists'!$B$12,IF(AND('معلومات عن المرفق 2'!$E$13=3,G140=3),'Data Validation Lists'!$B$12,'Data Validation Lists'!$B$13)))</f>
        <v>ينطبق - Applicable</v>
      </c>
      <c r="J140" s="172" t="s">
        <v>397</v>
      </c>
      <c r="K140" s="171" t="s">
        <v>246</v>
      </c>
      <c r="L140" s="165">
        <f t="shared" si="2"/>
        <v>3</v>
      </c>
      <c r="M140" s="166"/>
      <c r="N140" s="166"/>
      <c r="O140" s="215"/>
      <c r="P140" s="215"/>
      <c r="Q140" s="166"/>
      <c r="R140" s="167"/>
      <c r="S140" s="175"/>
    </row>
    <row r="141" spans="1:19" ht="111" x14ac:dyDescent="0.4">
      <c r="A141" s="173"/>
      <c r="B141" s="321"/>
      <c r="C141" s="310" t="s">
        <v>398</v>
      </c>
      <c r="D141" s="304" t="s">
        <v>91</v>
      </c>
      <c r="E141" s="305"/>
      <c r="F141" s="183" t="s">
        <v>439</v>
      </c>
      <c r="G141" s="183">
        <v>3</v>
      </c>
      <c r="H141" s="184" t="s">
        <v>399</v>
      </c>
      <c r="I141" s="188" t="str">
        <f>IF(AND('معلومات عن المرفق 2'!$E$13=1,G141&gt;=1),'Data Validation Lists'!$B$12,IF(AND('معلومات عن المرفق 2'!$E$13=2,G141&gt;=2),'Data Validation Lists'!$B$12,IF(AND('معلومات عن المرفق 2'!$E$13=3,G141=3),'Data Validation Lists'!$B$12,'Data Validation Lists'!$B$13)))</f>
        <v>ينطبق - Applicable</v>
      </c>
      <c r="J141" s="172" t="s">
        <v>179</v>
      </c>
      <c r="K141" s="171" t="str">
        <f>IF(L141=3,"مطبق كليًا  - Implemented",IF(L141=0,"لاينطبق على الجهة  - Not Applicable",IF(L141=1,"غير مطبق  - Not Implemented",IF(3&lt;L141&gt;1,"مطبق جزئيًا  - Partially Implemented"," "))))</f>
        <v>مطبق كليًا  - Implemented</v>
      </c>
      <c r="L141" s="165">
        <f>IFERROR(IFERROR(AVERAGEIFS(L142:L149,I142:I149,"&lt;&gt;لا ينطبق - Not Applicable",L142:L149,"&lt;&gt;0"),IFERROR(AVERAGEIF(I142:I149,"&lt;&gt;لا ينطبق - Not Applicable",L142:L149),AVERAGEIF(L142:L149,"&lt;&gt;0",L142:L149))),0)</f>
        <v>3</v>
      </c>
      <c r="M141" s="166"/>
      <c r="N141" s="166"/>
      <c r="O141" s="215"/>
      <c r="P141" s="215"/>
      <c r="Q141" s="166"/>
      <c r="R141" s="174"/>
      <c r="S141" s="175"/>
    </row>
    <row r="142" spans="1:19" ht="111" x14ac:dyDescent="0.4">
      <c r="A142" s="173"/>
      <c r="B142" s="321"/>
      <c r="C142" s="311"/>
      <c r="D142" s="306"/>
      <c r="E142" s="307"/>
      <c r="F142" s="183" t="s">
        <v>440</v>
      </c>
      <c r="G142" s="183">
        <v>3</v>
      </c>
      <c r="H142" s="184" t="s">
        <v>400</v>
      </c>
      <c r="I142" s="188" t="str">
        <f>IF(AND('معلومات عن المرفق 2'!$E$13=1,G142&gt;=1),'Data Validation Lists'!$B$12,IF(AND('معلومات عن المرفق 2'!$E$13=2,G142&gt;=2),'Data Validation Lists'!$B$12,IF(AND('معلومات عن المرفق 2'!$E$13=3,G142=3),'Data Validation Lists'!$B$12,'Data Validation Lists'!$B$13)))</f>
        <v>ينطبق - Applicable</v>
      </c>
      <c r="J142" s="172" t="s">
        <v>230</v>
      </c>
      <c r="K142" s="171" t="s">
        <v>246</v>
      </c>
      <c r="L142" s="165">
        <f t="shared" si="2"/>
        <v>3</v>
      </c>
      <c r="M142" s="166"/>
      <c r="N142" s="166"/>
      <c r="O142" s="215"/>
      <c r="P142" s="215"/>
      <c r="Q142" s="166"/>
      <c r="R142" s="174"/>
      <c r="S142" s="175"/>
    </row>
    <row r="143" spans="1:19" ht="74" x14ac:dyDescent="0.4">
      <c r="A143" s="173"/>
      <c r="B143" s="321"/>
      <c r="C143" s="311"/>
      <c r="D143" s="306"/>
      <c r="E143" s="307"/>
      <c r="F143" s="183" t="s">
        <v>440</v>
      </c>
      <c r="G143" s="183">
        <v>3</v>
      </c>
      <c r="H143" s="184" t="s">
        <v>401</v>
      </c>
      <c r="I143" s="188" t="str">
        <f>IF(AND('معلومات عن المرفق 2'!$E$13=1,G143&gt;=1),'Data Validation Lists'!$B$12,IF(AND('معلومات عن المرفق 2'!$E$13=2,G143&gt;=2),'Data Validation Lists'!$B$12,IF(AND('معلومات عن المرفق 2'!$E$13=3,G143=3),'Data Validation Lists'!$B$12,'Data Validation Lists'!$B$13)))</f>
        <v>ينطبق - Applicable</v>
      </c>
      <c r="J143" s="172" t="s">
        <v>231</v>
      </c>
      <c r="K143" s="171" t="s">
        <v>246</v>
      </c>
      <c r="L143" s="165">
        <f t="shared" si="2"/>
        <v>3</v>
      </c>
      <c r="M143" s="166"/>
      <c r="N143" s="166"/>
      <c r="O143" s="215"/>
      <c r="P143" s="215"/>
      <c r="Q143" s="166"/>
      <c r="R143" s="174"/>
      <c r="S143" s="175"/>
    </row>
    <row r="144" spans="1:19" ht="74" x14ac:dyDescent="0.4">
      <c r="A144" s="173"/>
      <c r="B144" s="321"/>
      <c r="C144" s="311"/>
      <c r="D144" s="306"/>
      <c r="E144" s="307"/>
      <c r="F144" s="183" t="s">
        <v>440</v>
      </c>
      <c r="G144" s="183">
        <v>3</v>
      </c>
      <c r="H144" s="184" t="s">
        <v>402</v>
      </c>
      <c r="I144" s="188" t="str">
        <f>IF(AND('معلومات عن المرفق 2'!$E$13=1,G144&gt;=1),'Data Validation Lists'!$B$12,IF(AND('معلومات عن المرفق 2'!$E$13=2,G144&gt;=2),'Data Validation Lists'!$B$12,IF(AND('معلومات عن المرفق 2'!$E$13=3,G144=3),'Data Validation Lists'!$B$12,'Data Validation Lists'!$B$13)))</f>
        <v>ينطبق - Applicable</v>
      </c>
      <c r="J144" s="172" t="s">
        <v>92</v>
      </c>
      <c r="K144" s="171" t="s">
        <v>246</v>
      </c>
      <c r="L144" s="165">
        <f t="shared" si="2"/>
        <v>3</v>
      </c>
      <c r="M144" s="166"/>
      <c r="N144" s="166"/>
      <c r="O144" s="215"/>
      <c r="P144" s="215"/>
      <c r="Q144" s="166"/>
      <c r="R144" s="174"/>
      <c r="S144" s="175"/>
    </row>
    <row r="145" spans="1:19" ht="37" x14ac:dyDescent="0.4">
      <c r="A145" s="173"/>
      <c r="B145" s="321"/>
      <c r="C145" s="311"/>
      <c r="D145" s="306"/>
      <c r="E145" s="307"/>
      <c r="F145" s="183" t="s">
        <v>440</v>
      </c>
      <c r="G145" s="183">
        <v>3</v>
      </c>
      <c r="H145" s="184" t="s">
        <v>403</v>
      </c>
      <c r="I145" s="188" t="str">
        <f>IF(AND('معلومات عن المرفق 2'!$E$13=1,G145&gt;=1),'Data Validation Lists'!$B$12,IF(AND('معلومات عن المرفق 2'!$E$13=2,G145&gt;=2),'Data Validation Lists'!$B$12,IF(AND('معلومات عن المرفق 2'!$E$13=3,G145=3),'Data Validation Lists'!$B$12,'Data Validation Lists'!$B$13)))</f>
        <v>ينطبق - Applicable</v>
      </c>
      <c r="J145" s="172" t="s">
        <v>93</v>
      </c>
      <c r="K145" s="171" t="s">
        <v>246</v>
      </c>
      <c r="L145" s="165">
        <f t="shared" si="2"/>
        <v>3</v>
      </c>
      <c r="M145" s="166"/>
      <c r="N145" s="166"/>
      <c r="O145" s="215"/>
      <c r="P145" s="215"/>
      <c r="Q145" s="166"/>
      <c r="R145" s="174"/>
      <c r="S145" s="175"/>
    </row>
    <row r="146" spans="1:19" ht="74" x14ac:dyDescent="0.4">
      <c r="A146" s="173"/>
      <c r="B146" s="321"/>
      <c r="C146" s="311"/>
      <c r="D146" s="306"/>
      <c r="E146" s="307"/>
      <c r="F146" s="183" t="s">
        <v>440</v>
      </c>
      <c r="G146" s="183">
        <v>1</v>
      </c>
      <c r="H146" s="184" t="s">
        <v>404</v>
      </c>
      <c r="I146" s="188" t="str">
        <f>IF(AND('معلومات عن المرفق 2'!$E$13=1,G146&gt;=1),'Data Validation Lists'!$B$12,IF(AND('معلومات عن المرفق 2'!$E$13=2,G146&gt;=2),'Data Validation Lists'!$B$12,IF(AND('معلومات عن المرفق 2'!$E$13=3,G146=3),'Data Validation Lists'!$B$12,'Data Validation Lists'!$B$13)))</f>
        <v>ينطبق - Applicable</v>
      </c>
      <c r="J146" s="172" t="s">
        <v>180</v>
      </c>
      <c r="K146" s="171" t="s">
        <v>246</v>
      </c>
      <c r="L146" s="165">
        <f t="shared" si="2"/>
        <v>3</v>
      </c>
      <c r="M146" s="166"/>
      <c r="N146" s="166"/>
      <c r="O146" s="215"/>
      <c r="P146" s="215"/>
      <c r="Q146" s="166"/>
      <c r="R146" s="174"/>
      <c r="S146" s="175"/>
    </row>
    <row r="147" spans="1:19" ht="74" x14ac:dyDescent="0.4">
      <c r="A147" s="173"/>
      <c r="B147" s="321"/>
      <c r="C147" s="311"/>
      <c r="D147" s="306"/>
      <c r="E147" s="307"/>
      <c r="F147" s="183" t="s">
        <v>440</v>
      </c>
      <c r="G147" s="183">
        <v>3</v>
      </c>
      <c r="H147" s="184" t="s">
        <v>405</v>
      </c>
      <c r="I147" s="188" t="str">
        <f>IF(AND('معلومات عن المرفق 2'!$E$13=1,G147&gt;=1),'Data Validation Lists'!$B$12,IF(AND('معلومات عن المرفق 2'!$E$13=2,G147&gt;=2),'Data Validation Lists'!$B$12,IF(AND('معلومات عن المرفق 2'!$E$13=3,G147=3),'Data Validation Lists'!$B$12,'Data Validation Lists'!$B$13)))</f>
        <v>ينطبق - Applicable</v>
      </c>
      <c r="J147" s="172" t="s">
        <v>181</v>
      </c>
      <c r="K147" s="171" t="s">
        <v>246</v>
      </c>
      <c r="L147" s="165">
        <f t="shared" si="2"/>
        <v>3</v>
      </c>
      <c r="M147" s="166"/>
      <c r="N147" s="166"/>
      <c r="O147" s="215"/>
      <c r="P147" s="215"/>
      <c r="Q147" s="166"/>
      <c r="R147" s="174"/>
      <c r="S147" s="175"/>
    </row>
    <row r="148" spans="1:19" ht="74" x14ac:dyDescent="0.4">
      <c r="A148" s="173"/>
      <c r="B148" s="321"/>
      <c r="C148" s="311"/>
      <c r="D148" s="306"/>
      <c r="E148" s="307"/>
      <c r="F148" s="183" t="s">
        <v>440</v>
      </c>
      <c r="G148" s="183">
        <v>2</v>
      </c>
      <c r="H148" s="184" t="s">
        <v>406</v>
      </c>
      <c r="I148" s="188" t="str">
        <f>IF(AND('معلومات عن المرفق 2'!$E$13=1,G148&gt;=1),'Data Validation Lists'!$B$12,IF(AND('معلومات عن المرفق 2'!$E$13=2,G148&gt;=2),'Data Validation Lists'!$B$12,IF(AND('معلومات عن المرفق 2'!$E$13=3,G148=3),'Data Validation Lists'!$B$12,'Data Validation Lists'!$B$13)))</f>
        <v>ينطبق - Applicable</v>
      </c>
      <c r="J148" s="172" t="s">
        <v>94</v>
      </c>
      <c r="K148" s="171" t="s">
        <v>246</v>
      </c>
      <c r="L148" s="165">
        <f t="shared" si="2"/>
        <v>3</v>
      </c>
      <c r="M148" s="166"/>
      <c r="N148" s="166"/>
      <c r="O148" s="215"/>
      <c r="P148" s="215"/>
      <c r="Q148" s="166"/>
      <c r="R148" s="174"/>
      <c r="S148" s="175"/>
    </row>
    <row r="149" spans="1:19" ht="92.5" x14ac:dyDescent="0.4">
      <c r="A149" s="173"/>
      <c r="B149" s="321"/>
      <c r="C149" s="311"/>
      <c r="D149" s="306"/>
      <c r="E149" s="307"/>
      <c r="F149" s="183" t="s">
        <v>440</v>
      </c>
      <c r="G149" s="183">
        <v>1</v>
      </c>
      <c r="H149" s="184" t="s">
        <v>407</v>
      </c>
      <c r="I149" s="188" t="str">
        <f>IF(AND('معلومات عن المرفق 2'!$E$13=1,G149&gt;=1),'Data Validation Lists'!$B$12,IF(AND('معلومات عن المرفق 2'!$E$13=2,G149&gt;=2),'Data Validation Lists'!$B$12,IF(AND('معلومات عن المرفق 2'!$E$13=3,G149=3),'Data Validation Lists'!$B$12,'Data Validation Lists'!$B$13)))</f>
        <v>ينطبق - Applicable</v>
      </c>
      <c r="J149" s="172" t="s">
        <v>232</v>
      </c>
      <c r="K149" s="171" t="s">
        <v>246</v>
      </c>
      <c r="L149" s="165">
        <f t="shared" si="2"/>
        <v>3</v>
      </c>
      <c r="M149" s="166"/>
      <c r="N149" s="166"/>
      <c r="O149" s="215"/>
      <c r="P149" s="215"/>
      <c r="Q149" s="166"/>
      <c r="R149" s="174"/>
      <c r="S149" s="175"/>
    </row>
    <row r="150" spans="1:19" ht="111" x14ac:dyDescent="0.4">
      <c r="A150" s="173"/>
      <c r="B150" s="321"/>
      <c r="C150" s="311"/>
      <c r="D150" s="306"/>
      <c r="E150" s="307"/>
      <c r="F150" s="183" t="s">
        <v>439</v>
      </c>
      <c r="G150" s="183">
        <v>2</v>
      </c>
      <c r="H150" s="184" t="s">
        <v>52</v>
      </c>
      <c r="I150" s="188" t="str">
        <f>IF(AND('معلومات عن المرفق 2'!$E$13=1,G150&gt;=1),'Data Validation Lists'!$B$12,IF(AND('معلومات عن المرفق 2'!$E$13=2,G150&gt;=2),'Data Validation Lists'!$B$12,IF(AND('معلومات عن المرفق 2'!$E$13=3,G150=3),'Data Validation Lists'!$B$12,'Data Validation Lists'!$B$13)))</f>
        <v>ينطبق - Applicable</v>
      </c>
      <c r="J150" s="172" t="s">
        <v>233</v>
      </c>
      <c r="K150" s="171" t="s">
        <v>246</v>
      </c>
      <c r="L150" s="165">
        <f t="shared" si="2"/>
        <v>3</v>
      </c>
      <c r="M150" s="166"/>
      <c r="N150" s="166"/>
      <c r="O150" s="215"/>
      <c r="P150" s="215"/>
      <c r="Q150" s="166"/>
      <c r="R150" s="174"/>
      <c r="S150" s="175"/>
    </row>
    <row r="151" spans="1:19" ht="74" x14ac:dyDescent="0.4">
      <c r="A151" s="173"/>
      <c r="B151" s="321"/>
      <c r="C151" s="310" t="s">
        <v>408</v>
      </c>
      <c r="D151" s="304" t="s">
        <v>95</v>
      </c>
      <c r="E151" s="305"/>
      <c r="F151" s="183" t="s">
        <v>439</v>
      </c>
      <c r="G151" s="183">
        <v>3</v>
      </c>
      <c r="H151" s="184" t="s">
        <v>409</v>
      </c>
      <c r="I151" s="188" t="str">
        <f>IF(AND('معلومات عن المرفق 2'!$E$13=1,G151&gt;=1),'Data Validation Lists'!$B$12,IF(AND('معلومات عن المرفق 2'!$E$13=2,G151&gt;=2),'Data Validation Lists'!$B$12,IF(AND('معلومات عن المرفق 2'!$E$13=3,G151=3),'Data Validation Lists'!$B$12,'Data Validation Lists'!$B$13)))</f>
        <v>ينطبق - Applicable</v>
      </c>
      <c r="J151" s="172" t="s">
        <v>182</v>
      </c>
      <c r="K151" s="171" t="str">
        <f>IF(L151=3,"مطبق كليًا  - Implemented",IF(L151=0,"لاينطبق على الجهة  - Not Applicable",IF(L151=1,"غير مطبق  - Not Implemented",IF(3&lt;L151&gt;1,"مطبق جزئيًا  - Partially Implemented"," "))))</f>
        <v>مطبق كليًا  - Implemented</v>
      </c>
      <c r="L151" s="165">
        <f>IFERROR(IFERROR(AVERAGEIFS(L152:L160,I152:I160,"&lt;&gt;لا ينطبق - Not Applicable",L152:L160,"&lt;&gt;0"),IFERROR(AVERAGEIF(I152:I160,"&lt;&gt;لا ينطبق - Not Applicable",L152:L160),AVERAGEIF(L152:L160,"&lt;&gt;0",L152:L160))),0)</f>
        <v>3</v>
      </c>
      <c r="M151" s="166"/>
      <c r="N151" s="166"/>
      <c r="O151" s="215"/>
      <c r="P151" s="215"/>
      <c r="Q151" s="166"/>
      <c r="R151" s="174"/>
      <c r="S151" s="175"/>
    </row>
    <row r="152" spans="1:19" ht="74" x14ac:dyDescent="0.4">
      <c r="A152" s="173"/>
      <c r="B152" s="321"/>
      <c r="C152" s="311"/>
      <c r="D152" s="306"/>
      <c r="E152" s="307"/>
      <c r="F152" s="183" t="s">
        <v>440</v>
      </c>
      <c r="G152" s="183">
        <v>3</v>
      </c>
      <c r="H152" s="184" t="s">
        <v>410</v>
      </c>
      <c r="I152" s="188" t="str">
        <f>IF(AND('معلومات عن المرفق 2'!$E$13=1,G152&gt;=1),'Data Validation Lists'!$B$12,IF(AND('معلومات عن المرفق 2'!$E$13=2,G152&gt;=2),'Data Validation Lists'!$B$12,IF(AND('معلومات عن المرفق 2'!$E$13=3,G152=3),'Data Validation Lists'!$B$12,'Data Validation Lists'!$B$13)))</f>
        <v>ينطبق - Applicable</v>
      </c>
      <c r="J152" s="172" t="s">
        <v>183</v>
      </c>
      <c r="K152" s="171" t="s">
        <v>246</v>
      </c>
      <c r="L152" s="165">
        <f t="shared" si="2"/>
        <v>3</v>
      </c>
      <c r="M152" s="166"/>
      <c r="N152" s="166"/>
      <c r="O152" s="215"/>
      <c r="P152" s="215"/>
      <c r="Q152" s="166"/>
      <c r="R152" s="174"/>
      <c r="S152" s="175"/>
    </row>
    <row r="153" spans="1:19" ht="111" x14ac:dyDescent="0.4">
      <c r="A153" s="173"/>
      <c r="B153" s="321"/>
      <c r="C153" s="311"/>
      <c r="D153" s="306"/>
      <c r="E153" s="307"/>
      <c r="F153" s="183" t="s">
        <v>440</v>
      </c>
      <c r="G153" s="183">
        <v>1</v>
      </c>
      <c r="H153" s="184" t="s">
        <v>411</v>
      </c>
      <c r="I153" s="188" t="str">
        <f>IF(AND('معلومات عن المرفق 2'!$E$13=1,G153&gt;=1),'Data Validation Lists'!$B$12,IF(AND('معلومات عن المرفق 2'!$E$13=2,G153&gt;=2),'Data Validation Lists'!$B$12,IF(AND('معلومات عن المرفق 2'!$E$13=3,G153=3),'Data Validation Lists'!$B$12,'Data Validation Lists'!$B$13)))</f>
        <v>ينطبق - Applicable</v>
      </c>
      <c r="J153" s="172" t="s">
        <v>234</v>
      </c>
      <c r="K153" s="171" t="s">
        <v>246</v>
      </c>
      <c r="L153" s="165">
        <f t="shared" si="2"/>
        <v>3</v>
      </c>
      <c r="M153" s="166"/>
      <c r="N153" s="166"/>
      <c r="O153" s="215"/>
      <c r="P153" s="215"/>
      <c r="Q153" s="166"/>
      <c r="R153" s="174"/>
      <c r="S153" s="175"/>
    </row>
    <row r="154" spans="1:19" ht="74" x14ac:dyDescent="0.4">
      <c r="A154" s="173"/>
      <c r="B154" s="321"/>
      <c r="C154" s="311"/>
      <c r="D154" s="306"/>
      <c r="E154" s="307"/>
      <c r="F154" s="183" t="s">
        <v>440</v>
      </c>
      <c r="G154" s="183">
        <v>3</v>
      </c>
      <c r="H154" s="184" t="s">
        <v>412</v>
      </c>
      <c r="I154" s="188" t="str">
        <f>IF(AND('معلومات عن المرفق 2'!$E$13=1,G154&gt;=1),'Data Validation Lists'!$B$12,IF(AND('معلومات عن المرفق 2'!$E$13=2,G154&gt;=2),'Data Validation Lists'!$B$12,IF(AND('معلومات عن المرفق 2'!$E$13=3,G154=3),'Data Validation Lists'!$B$12,'Data Validation Lists'!$B$13)))</f>
        <v>ينطبق - Applicable</v>
      </c>
      <c r="J154" s="172" t="s">
        <v>235</v>
      </c>
      <c r="K154" s="171" t="s">
        <v>246</v>
      </c>
      <c r="L154" s="165">
        <f t="shared" si="2"/>
        <v>3</v>
      </c>
      <c r="M154" s="166"/>
      <c r="N154" s="166"/>
      <c r="O154" s="215"/>
      <c r="P154" s="215"/>
      <c r="Q154" s="166"/>
      <c r="R154" s="174"/>
      <c r="S154" s="175"/>
    </row>
    <row r="155" spans="1:19" ht="111" x14ac:dyDescent="0.4">
      <c r="A155" s="173"/>
      <c r="B155" s="321"/>
      <c r="C155" s="311"/>
      <c r="D155" s="306"/>
      <c r="E155" s="307"/>
      <c r="F155" s="183" t="s">
        <v>440</v>
      </c>
      <c r="G155" s="183">
        <v>3</v>
      </c>
      <c r="H155" s="184" t="s">
        <v>413</v>
      </c>
      <c r="I155" s="188" t="str">
        <f>IF(AND('معلومات عن المرفق 2'!$E$13=1,G155&gt;=1),'Data Validation Lists'!$B$12,IF(AND('معلومات عن المرفق 2'!$E$13=2,G155&gt;=2),'Data Validation Lists'!$B$12,IF(AND('معلومات عن المرفق 2'!$E$13=3,G155=3),'Data Validation Lists'!$B$12,'Data Validation Lists'!$B$13)))</f>
        <v>ينطبق - Applicable</v>
      </c>
      <c r="J155" s="172" t="s">
        <v>236</v>
      </c>
      <c r="K155" s="171" t="s">
        <v>246</v>
      </c>
      <c r="L155" s="165">
        <f t="shared" si="2"/>
        <v>3</v>
      </c>
      <c r="M155" s="166"/>
      <c r="N155" s="166"/>
      <c r="O155" s="215"/>
      <c r="P155" s="215"/>
      <c r="Q155" s="166"/>
      <c r="R155" s="174"/>
      <c r="S155" s="175"/>
    </row>
    <row r="156" spans="1:19" ht="74" x14ac:dyDescent="0.4">
      <c r="A156" s="173"/>
      <c r="B156" s="321"/>
      <c r="C156" s="311"/>
      <c r="D156" s="306"/>
      <c r="E156" s="307"/>
      <c r="F156" s="183" t="s">
        <v>440</v>
      </c>
      <c r="G156" s="183">
        <v>2</v>
      </c>
      <c r="H156" s="184" t="s">
        <v>414</v>
      </c>
      <c r="I156" s="188" t="str">
        <f>IF(AND('معلومات عن المرفق 2'!$E$13=1,G156&gt;=1),'Data Validation Lists'!$B$12,IF(AND('معلومات عن المرفق 2'!$E$13=2,G156&gt;=2),'Data Validation Lists'!$B$12,IF(AND('معلومات عن المرفق 2'!$E$13=3,G156=3),'Data Validation Lists'!$B$12,'Data Validation Lists'!$B$13)))</f>
        <v>ينطبق - Applicable</v>
      </c>
      <c r="J156" s="172" t="s">
        <v>237</v>
      </c>
      <c r="K156" s="171" t="s">
        <v>246</v>
      </c>
      <c r="L156" s="165">
        <f t="shared" si="2"/>
        <v>3</v>
      </c>
      <c r="M156" s="166"/>
      <c r="N156" s="166"/>
      <c r="O156" s="215"/>
      <c r="P156" s="215"/>
      <c r="Q156" s="166"/>
      <c r="R156" s="174"/>
      <c r="S156" s="175"/>
    </row>
    <row r="157" spans="1:19" ht="55.5" x14ac:dyDescent="0.4">
      <c r="A157" s="173"/>
      <c r="B157" s="321"/>
      <c r="C157" s="311"/>
      <c r="D157" s="306"/>
      <c r="E157" s="307"/>
      <c r="F157" s="183" t="s">
        <v>440</v>
      </c>
      <c r="G157" s="183">
        <v>3</v>
      </c>
      <c r="H157" s="184" t="s">
        <v>415</v>
      </c>
      <c r="I157" s="188" t="str">
        <f>IF(AND('معلومات عن المرفق 2'!$E$13=1,G157&gt;=1),'Data Validation Lists'!$B$12,IF(AND('معلومات عن المرفق 2'!$E$13=2,G157&gt;=2),'Data Validation Lists'!$B$12,IF(AND('معلومات عن المرفق 2'!$E$13=3,G157=3),'Data Validation Lists'!$B$12,'Data Validation Lists'!$B$13)))</f>
        <v>ينطبق - Applicable</v>
      </c>
      <c r="J157" s="172" t="s">
        <v>238</v>
      </c>
      <c r="K157" s="171" t="s">
        <v>246</v>
      </c>
      <c r="L157" s="165">
        <f t="shared" si="2"/>
        <v>3</v>
      </c>
      <c r="M157" s="166"/>
      <c r="N157" s="166"/>
      <c r="O157" s="215"/>
      <c r="P157" s="215"/>
      <c r="Q157" s="166"/>
      <c r="R157" s="174"/>
      <c r="S157" s="175"/>
    </row>
    <row r="158" spans="1:19" ht="37" x14ac:dyDescent="0.4">
      <c r="A158" s="173"/>
      <c r="B158" s="321"/>
      <c r="C158" s="311"/>
      <c r="D158" s="306"/>
      <c r="E158" s="307"/>
      <c r="F158" s="183" t="s">
        <v>440</v>
      </c>
      <c r="G158" s="183">
        <v>2</v>
      </c>
      <c r="H158" s="184" t="s">
        <v>416</v>
      </c>
      <c r="I158" s="188" t="str">
        <f>IF(AND('معلومات عن المرفق 2'!$E$13=1,G158&gt;=1),'Data Validation Lists'!$B$12,IF(AND('معلومات عن المرفق 2'!$E$13=2,G158&gt;=2),'Data Validation Lists'!$B$12,IF(AND('معلومات عن المرفق 2'!$E$13=3,G158=3),'Data Validation Lists'!$B$12,'Data Validation Lists'!$B$13)))</f>
        <v>ينطبق - Applicable</v>
      </c>
      <c r="J158" s="172" t="s">
        <v>96</v>
      </c>
      <c r="K158" s="171" t="s">
        <v>246</v>
      </c>
      <c r="L158" s="165">
        <f t="shared" si="2"/>
        <v>3</v>
      </c>
      <c r="M158" s="166"/>
      <c r="N158" s="166"/>
      <c r="O158" s="215"/>
      <c r="P158" s="215"/>
      <c r="Q158" s="166"/>
      <c r="R158" s="174"/>
      <c r="S158" s="175"/>
    </row>
    <row r="159" spans="1:19" ht="74" x14ac:dyDescent="0.4">
      <c r="A159" s="173"/>
      <c r="B159" s="321"/>
      <c r="C159" s="311"/>
      <c r="D159" s="306"/>
      <c r="E159" s="307"/>
      <c r="F159" s="183" t="s">
        <v>440</v>
      </c>
      <c r="G159" s="183">
        <v>3</v>
      </c>
      <c r="H159" s="184" t="s">
        <v>417</v>
      </c>
      <c r="I159" s="188" t="str">
        <f>IF(AND('معلومات عن المرفق 2'!$E$13=1,G159&gt;=1),'Data Validation Lists'!$B$12,IF(AND('معلومات عن المرفق 2'!$E$13=2,G159&gt;=2),'Data Validation Lists'!$B$12,IF(AND('معلومات عن المرفق 2'!$E$13=3,G159=3),'Data Validation Lists'!$B$12,'Data Validation Lists'!$B$13)))</f>
        <v>ينطبق - Applicable</v>
      </c>
      <c r="J159" s="172" t="s">
        <v>239</v>
      </c>
      <c r="K159" s="171" t="s">
        <v>246</v>
      </c>
      <c r="L159" s="165">
        <f t="shared" si="2"/>
        <v>3</v>
      </c>
      <c r="M159" s="166"/>
      <c r="N159" s="166"/>
      <c r="O159" s="215"/>
      <c r="P159" s="215"/>
      <c r="Q159" s="166"/>
      <c r="R159" s="174"/>
      <c r="S159" s="175"/>
    </row>
    <row r="160" spans="1:19" ht="74" x14ac:dyDescent="0.4">
      <c r="A160" s="173"/>
      <c r="B160" s="321"/>
      <c r="C160" s="311"/>
      <c r="D160" s="306"/>
      <c r="E160" s="307"/>
      <c r="F160" s="183" t="s">
        <v>440</v>
      </c>
      <c r="G160" s="183">
        <v>2</v>
      </c>
      <c r="H160" s="184" t="s">
        <v>418</v>
      </c>
      <c r="I160" s="188" t="str">
        <f>IF(AND('معلومات عن المرفق 2'!$E$13=1,G160&gt;=1),'Data Validation Lists'!$B$12,IF(AND('معلومات عن المرفق 2'!$E$13=2,G160&gt;=2),'Data Validation Lists'!$B$12,IF(AND('معلومات عن المرفق 2'!$E$13=3,G160=3),'Data Validation Lists'!$B$12,'Data Validation Lists'!$B$13)))</f>
        <v>ينطبق - Applicable</v>
      </c>
      <c r="J160" s="172" t="s">
        <v>97</v>
      </c>
      <c r="K160" s="171" t="s">
        <v>246</v>
      </c>
      <c r="L160" s="165">
        <f t="shared" si="2"/>
        <v>3</v>
      </c>
      <c r="M160" s="166"/>
      <c r="N160" s="166"/>
      <c r="O160" s="215"/>
      <c r="P160" s="215"/>
      <c r="Q160" s="166"/>
      <c r="R160" s="174"/>
      <c r="S160" s="175"/>
    </row>
    <row r="161" spans="1:19" ht="92.5" x14ac:dyDescent="0.4">
      <c r="A161" s="173"/>
      <c r="B161" s="322"/>
      <c r="C161" s="312"/>
      <c r="D161" s="306"/>
      <c r="E161" s="307"/>
      <c r="F161" s="183" t="s">
        <v>439</v>
      </c>
      <c r="G161" s="183">
        <v>2</v>
      </c>
      <c r="H161" s="184" t="s">
        <v>53</v>
      </c>
      <c r="I161" s="188" t="str">
        <f>IF(AND('معلومات عن المرفق 2'!$E$13=1,G161&gt;=1),'Data Validation Lists'!$B$12,IF(AND('معلومات عن المرفق 2'!$E$13=2,G161&gt;=2),'Data Validation Lists'!$B$12,IF(AND('معلومات عن المرفق 2'!$E$13=3,G161=3),'Data Validation Lists'!$B$12,'Data Validation Lists'!$B$13)))</f>
        <v>ينطبق - Applicable</v>
      </c>
      <c r="J161" s="172" t="s">
        <v>184</v>
      </c>
      <c r="K161" s="171" t="s">
        <v>246</v>
      </c>
      <c r="L161" s="165">
        <f t="shared" si="2"/>
        <v>3</v>
      </c>
      <c r="M161" s="166"/>
      <c r="N161" s="166"/>
      <c r="O161" s="215"/>
      <c r="P161" s="215"/>
      <c r="Q161" s="166"/>
      <c r="R161" s="174"/>
      <c r="S161" s="175"/>
    </row>
    <row r="162" spans="1:19" ht="111" x14ac:dyDescent="0.4">
      <c r="A162" s="173"/>
      <c r="B162" s="319" t="s">
        <v>69</v>
      </c>
      <c r="C162" s="319" t="s">
        <v>10</v>
      </c>
      <c r="D162" s="313" t="s">
        <v>70</v>
      </c>
      <c r="E162" s="314"/>
      <c r="F162" s="183" t="s">
        <v>439</v>
      </c>
      <c r="G162" s="183">
        <v>3</v>
      </c>
      <c r="H162" s="184" t="s">
        <v>295</v>
      </c>
      <c r="I162" s="188" t="str">
        <f>IF(AND('معلومات عن المرفق 2'!$E$13=1,G162&gt;=1),'Data Validation Lists'!$B$12,IF(AND('معلومات عن المرفق 2'!$E$13=2,G162&gt;=2),'Data Validation Lists'!$B$12,IF(AND('معلومات عن المرفق 2'!$E$13=3,G162=3),'Data Validation Lists'!$B$12,'Data Validation Lists'!$B$13)))</f>
        <v>ينطبق - Applicable</v>
      </c>
      <c r="J162" s="172" t="s">
        <v>245</v>
      </c>
      <c r="K162" s="171" t="str">
        <f>IF(L162=3,"مطبق كليًا  - Implemented",IF(L162=0,"لاينطبق على الجهة  - Not Applicable",IF(L162=1,"غير مطبق  - Not Implemented",IF(3&lt;L162&gt;1,"مطبق جزئيًا  - Partially Implemented"," "))))</f>
        <v>مطبق كليًا  - Implemented</v>
      </c>
      <c r="L162" s="165">
        <f>IFERROR(IFERROR(AVERAGEIFS(L163:L168,I163:I168,"&lt;&gt;لا ينطبق - Not Applicable",L163:L168,"&lt;&gt;0"),IFERROR(AVERAGEIF(I163:I168,"&lt;&gt;لا ينطبق - Not Applicable",L163:L168),AVERAGEIF(L163:L168,"&lt;&gt;0",L163:L168))),0)</f>
        <v>3</v>
      </c>
      <c r="M162" s="166"/>
      <c r="N162" s="166"/>
      <c r="O162" s="215"/>
      <c r="P162" s="215"/>
      <c r="Q162" s="166"/>
      <c r="R162" s="174"/>
      <c r="S162" s="175"/>
    </row>
    <row r="163" spans="1:19" ht="74" x14ac:dyDescent="0.4">
      <c r="A163" s="173"/>
      <c r="B163" s="319"/>
      <c r="C163" s="319"/>
      <c r="D163" s="315"/>
      <c r="E163" s="316"/>
      <c r="F163" s="183" t="s">
        <v>440</v>
      </c>
      <c r="G163" s="183">
        <v>3</v>
      </c>
      <c r="H163" s="184" t="s">
        <v>296</v>
      </c>
      <c r="I163" s="188" t="str">
        <f>IF(AND('معلومات عن المرفق 2'!$E$13=1,G163&gt;=1),'Data Validation Lists'!$B$12,IF(AND('معلومات عن المرفق 2'!$E$13=2,G163&gt;=2),'Data Validation Lists'!$B$12,IF(AND('معلومات عن المرفق 2'!$E$13=3,G163=3),'Data Validation Lists'!$B$12,'Data Validation Lists'!$B$13)))</f>
        <v>ينطبق - Applicable</v>
      </c>
      <c r="J163" s="172" t="s">
        <v>153</v>
      </c>
      <c r="K163" s="171" t="s">
        <v>246</v>
      </c>
      <c r="L163" s="165">
        <f t="shared" si="2"/>
        <v>3</v>
      </c>
      <c r="M163" s="166"/>
      <c r="N163" s="166"/>
      <c r="O163" s="215"/>
      <c r="P163" s="215"/>
      <c r="Q163" s="166"/>
      <c r="R163" s="174"/>
      <c r="S163" s="175"/>
    </row>
    <row r="164" spans="1:19" ht="74" x14ac:dyDescent="0.4">
      <c r="A164" s="173"/>
      <c r="B164" s="319"/>
      <c r="C164" s="319"/>
      <c r="D164" s="315"/>
      <c r="E164" s="316"/>
      <c r="F164" s="183" t="s">
        <v>440</v>
      </c>
      <c r="G164" s="183">
        <v>2</v>
      </c>
      <c r="H164" s="184" t="s">
        <v>21</v>
      </c>
      <c r="I164" s="188" t="str">
        <f>IF(AND('معلومات عن المرفق 2'!$E$13=1,G164&gt;=1),'Data Validation Lists'!$B$12,IF(AND('معلومات عن المرفق 2'!$E$13=2,G164&gt;=2),'Data Validation Lists'!$B$12,IF(AND('معلومات عن المرفق 2'!$E$13=3,G164=3),'Data Validation Lists'!$B$12,'Data Validation Lists'!$B$13)))</f>
        <v>ينطبق - Applicable</v>
      </c>
      <c r="J164" s="172" t="s">
        <v>300</v>
      </c>
      <c r="K164" s="171" t="s">
        <v>246</v>
      </c>
      <c r="L164" s="165">
        <f t="shared" si="2"/>
        <v>3</v>
      </c>
      <c r="M164" s="166"/>
      <c r="N164" s="166"/>
      <c r="O164" s="215"/>
      <c r="P164" s="215"/>
      <c r="Q164" s="166"/>
      <c r="R164" s="174"/>
      <c r="S164" s="175"/>
    </row>
    <row r="165" spans="1:19" ht="111" x14ac:dyDescent="0.4">
      <c r="A165" s="173"/>
      <c r="B165" s="319"/>
      <c r="C165" s="319"/>
      <c r="D165" s="315"/>
      <c r="E165" s="316"/>
      <c r="F165" s="183" t="s">
        <v>440</v>
      </c>
      <c r="G165" s="183">
        <v>3</v>
      </c>
      <c r="H165" s="184" t="s">
        <v>35</v>
      </c>
      <c r="I165" s="188" t="str">
        <f>IF(AND('معلومات عن المرفق 2'!$E$13=1,G165&gt;=1),'Data Validation Lists'!$B$12,IF(AND('معلومات عن المرفق 2'!$E$13=2,G165&gt;=2),'Data Validation Lists'!$B$12,IF(AND('معلومات عن المرفق 2'!$E$13=3,G165=3),'Data Validation Lists'!$B$12,'Data Validation Lists'!$B$13)))</f>
        <v>ينطبق - Applicable</v>
      </c>
      <c r="J165" s="172" t="s">
        <v>154</v>
      </c>
      <c r="K165" s="171" t="s">
        <v>246</v>
      </c>
      <c r="L165" s="165">
        <f t="shared" si="2"/>
        <v>3</v>
      </c>
      <c r="M165" s="166"/>
      <c r="N165" s="166"/>
      <c r="O165" s="215"/>
      <c r="P165" s="215"/>
      <c r="Q165" s="166"/>
      <c r="R165" s="174"/>
      <c r="S165" s="175"/>
    </row>
    <row r="166" spans="1:19" ht="111" x14ac:dyDescent="0.4">
      <c r="A166" s="173"/>
      <c r="B166" s="319"/>
      <c r="C166" s="319"/>
      <c r="D166" s="315"/>
      <c r="E166" s="316"/>
      <c r="F166" s="183" t="s">
        <v>440</v>
      </c>
      <c r="G166" s="183">
        <v>3</v>
      </c>
      <c r="H166" s="184" t="s">
        <v>31</v>
      </c>
      <c r="I166" s="188" t="str">
        <f>IF(AND('معلومات عن المرفق 2'!$E$13=1,G166&gt;=1),'Data Validation Lists'!$B$12,IF(AND('معلومات عن المرفق 2'!$E$13=2,G166&gt;=2),'Data Validation Lists'!$B$12,IF(AND('معلومات عن المرفق 2'!$E$13=3,G166=3),'Data Validation Lists'!$B$12,'Data Validation Lists'!$B$13)))</f>
        <v>ينطبق - Applicable</v>
      </c>
      <c r="J166" s="172" t="s">
        <v>155</v>
      </c>
      <c r="K166" s="171" t="s">
        <v>246</v>
      </c>
      <c r="L166" s="165">
        <f t="shared" si="2"/>
        <v>3</v>
      </c>
      <c r="M166" s="166"/>
      <c r="N166" s="166"/>
      <c r="O166" s="215"/>
      <c r="P166" s="215"/>
      <c r="Q166" s="166"/>
      <c r="R166" s="174"/>
      <c r="S166" s="175"/>
    </row>
    <row r="167" spans="1:19" ht="74" x14ac:dyDescent="0.4">
      <c r="A167" s="173"/>
      <c r="B167" s="319"/>
      <c r="C167" s="319"/>
      <c r="D167" s="315"/>
      <c r="E167" s="316"/>
      <c r="F167" s="183" t="s">
        <v>440</v>
      </c>
      <c r="G167" s="183">
        <v>3</v>
      </c>
      <c r="H167" s="184" t="s">
        <v>297</v>
      </c>
      <c r="I167" s="188" t="str">
        <f>IF(AND('معلومات عن المرفق 2'!$E$13=1,G167&gt;=1),'Data Validation Lists'!$B$12,IF(AND('معلومات عن المرفق 2'!$E$13=2,G167&gt;=2),'Data Validation Lists'!$B$12,IF(AND('معلومات عن المرفق 2'!$E$13=3,G167=3),'Data Validation Lists'!$B$12,'Data Validation Lists'!$B$13)))</f>
        <v>ينطبق - Applicable</v>
      </c>
      <c r="J167" s="172" t="s">
        <v>240</v>
      </c>
      <c r="K167" s="171" t="s">
        <v>246</v>
      </c>
      <c r="L167" s="165">
        <f t="shared" si="2"/>
        <v>3</v>
      </c>
      <c r="M167" s="166"/>
      <c r="N167" s="166"/>
      <c r="O167" s="215"/>
      <c r="P167" s="215"/>
      <c r="Q167" s="166"/>
      <c r="R167" s="174"/>
      <c r="S167" s="175"/>
    </row>
    <row r="168" spans="1:19" ht="111" x14ac:dyDescent="0.4">
      <c r="A168" s="173"/>
      <c r="B168" s="319"/>
      <c r="C168" s="319"/>
      <c r="D168" s="315"/>
      <c r="E168" s="316"/>
      <c r="F168" s="183" t="s">
        <v>440</v>
      </c>
      <c r="G168" s="183">
        <v>2</v>
      </c>
      <c r="H168" s="184" t="s">
        <v>298</v>
      </c>
      <c r="I168" s="188" t="str">
        <f>IF(AND('معلومات عن المرفق 2'!$E$13=1,G168&gt;=1),'Data Validation Lists'!$B$12,IF(AND('معلومات عن المرفق 2'!$E$13=2,G168&gt;=2),'Data Validation Lists'!$B$12,IF(AND('معلومات عن المرفق 2'!$E$13=3,G168=3),'Data Validation Lists'!$B$12,'Data Validation Lists'!$B$13)))</f>
        <v>ينطبق - Applicable</v>
      </c>
      <c r="J168" s="172" t="s">
        <v>485</v>
      </c>
      <c r="K168" s="171" t="s">
        <v>246</v>
      </c>
      <c r="L168" s="165">
        <f t="shared" si="2"/>
        <v>3</v>
      </c>
      <c r="M168" s="166"/>
      <c r="N168" s="166"/>
      <c r="O168" s="215"/>
      <c r="P168" s="215"/>
      <c r="Q168" s="166"/>
      <c r="R168" s="174"/>
      <c r="S168" s="175"/>
    </row>
    <row r="169" spans="1:19" ht="111" x14ac:dyDescent="0.4">
      <c r="A169" s="173"/>
      <c r="B169" s="319"/>
      <c r="C169" s="319"/>
      <c r="D169" s="317"/>
      <c r="E169" s="318"/>
      <c r="F169" s="183" t="s">
        <v>439</v>
      </c>
      <c r="G169" s="183">
        <v>2</v>
      </c>
      <c r="H169" s="184" t="s">
        <v>299</v>
      </c>
      <c r="I169" s="188" t="str">
        <f>IF(AND('معلومات عن المرفق 2'!$E$13=1,G169&gt;=1),'Data Validation Lists'!$B$12,IF(AND('معلومات عن المرفق 2'!$E$13=2,G169&gt;=2),'Data Validation Lists'!$B$12,IF(AND('معلومات عن المرفق 2'!$E$13=3,G169=3),'Data Validation Lists'!$B$12,'Data Validation Lists'!$B$13)))</f>
        <v>ينطبق - Applicable</v>
      </c>
      <c r="J169" s="172" t="s">
        <v>508</v>
      </c>
      <c r="K169" s="171" t="s">
        <v>246</v>
      </c>
      <c r="L169" s="165">
        <f t="shared" si="2"/>
        <v>3</v>
      </c>
      <c r="M169" s="166"/>
      <c r="N169" s="166"/>
      <c r="O169" s="215"/>
      <c r="P169" s="215"/>
      <c r="Q169" s="166"/>
      <c r="R169" s="174"/>
      <c r="S169" s="175"/>
    </row>
    <row r="170" spans="1:19" ht="111" x14ac:dyDescent="0.4">
      <c r="B170" s="302" t="s">
        <v>71</v>
      </c>
      <c r="C170" s="303" t="s">
        <v>12</v>
      </c>
      <c r="D170" s="302" t="s">
        <v>449</v>
      </c>
      <c r="E170" s="302"/>
      <c r="F170" s="183" t="s">
        <v>439</v>
      </c>
      <c r="G170" s="183">
        <v>3</v>
      </c>
      <c r="H170" s="184" t="s">
        <v>291</v>
      </c>
      <c r="I170" s="188" t="str">
        <f>IF(AND('معلومات عن المرفق 2'!$E$13=1,G170&gt;=1),'Data Validation Lists'!$B$12,IF(AND('معلومات عن المرفق 2'!$E$13=2,G170&gt;=2),'Data Validation Lists'!$B$12,IF(AND('معلومات عن المرفق 2'!$E$13=3,G170=3),'Data Validation Lists'!$B$12,'Data Validation Lists'!$B$13)))</f>
        <v>ينطبق - Applicable</v>
      </c>
      <c r="J170" s="172" t="s">
        <v>241</v>
      </c>
      <c r="K170" s="171" t="str">
        <f>IF(L170=3,"مطبق كليًا  - Implemented",IF(L170=0,"لاينطبق على الجهة  - Not Applicable",IF(L170=1,"غير مطبق  - Not Implemented",IF(3&lt;L170&gt;1,"مطبق جزئيًا  - Partially Implemented"," "))))</f>
        <v>مطبق كليًا  - Implemented</v>
      </c>
      <c r="L170" s="165">
        <f>IFERROR(IFERROR(AVERAGEIFS(L171:L174,I171:I174,"&lt;&gt;لا ينطبق - Not Applicable",L171:L174,"&lt;&gt;0"),IFERROR(AVERAGEIF(I171:I174,"&lt;&gt;لا ينطبق - Not Applicable",L171:L174),AVERAGEIF(L171:L174,"&lt;&gt;0",L171:L174))),0)</f>
        <v>3</v>
      </c>
      <c r="M170" s="166"/>
      <c r="N170" s="166"/>
      <c r="O170" s="215"/>
      <c r="P170" s="215"/>
      <c r="Q170" s="166"/>
      <c r="R170" s="174"/>
      <c r="S170" s="175"/>
    </row>
    <row r="171" spans="1:19" ht="74" x14ac:dyDescent="0.4">
      <c r="B171" s="302"/>
      <c r="C171" s="302"/>
      <c r="D171" s="302"/>
      <c r="E171" s="302"/>
      <c r="F171" s="183" t="s">
        <v>440</v>
      </c>
      <c r="G171" s="183">
        <v>3</v>
      </c>
      <c r="H171" s="184" t="s">
        <v>292</v>
      </c>
      <c r="I171" s="188" t="str">
        <f>IF(AND('معلومات عن المرفق 2'!$E$13=1,G171&gt;=1),'Data Validation Lists'!$B$12,IF(AND('معلومات عن المرفق 2'!$E$13=2,G171&gt;=2),'Data Validation Lists'!$B$12,IF(AND('معلومات عن المرفق 2'!$E$13=3,G171=3),'Data Validation Lists'!$B$12,'Data Validation Lists'!$B$13)))</f>
        <v>ينطبق - Applicable</v>
      </c>
      <c r="J171" s="172" t="s">
        <v>156</v>
      </c>
      <c r="K171" s="171" t="s">
        <v>246</v>
      </c>
      <c r="L171" s="165">
        <f t="shared" si="2"/>
        <v>3</v>
      </c>
      <c r="M171" s="166"/>
      <c r="N171" s="166"/>
      <c r="O171" s="215"/>
      <c r="P171" s="215"/>
      <c r="Q171" s="166"/>
      <c r="R171" s="174"/>
      <c r="S171" s="175"/>
    </row>
    <row r="172" spans="1:19" ht="55.5" x14ac:dyDescent="0.4">
      <c r="B172" s="302"/>
      <c r="C172" s="302"/>
      <c r="D172" s="302"/>
      <c r="E172" s="302"/>
      <c r="F172" s="183" t="s">
        <v>440</v>
      </c>
      <c r="G172" s="183">
        <v>2</v>
      </c>
      <c r="H172" s="184" t="s">
        <v>22</v>
      </c>
      <c r="I172" s="188" t="str">
        <f>IF(AND('معلومات عن المرفق 2'!$E$13=1,G172&gt;=1),'Data Validation Lists'!$B$12,IF(AND('معلومات عن المرفق 2'!$E$13=2,G172&gt;=2),'Data Validation Lists'!$B$12,IF(AND('معلومات عن المرفق 2'!$E$13=3,G172=3),'Data Validation Lists'!$B$12,'Data Validation Lists'!$B$13)))</f>
        <v>ينطبق - Applicable</v>
      </c>
      <c r="J172" s="172" t="s">
        <v>242</v>
      </c>
      <c r="K172" s="171" t="s">
        <v>246</v>
      </c>
      <c r="L172" s="165">
        <f t="shared" si="2"/>
        <v>3</v>
      </c>
      <c r="M172" s="166"/>
      <c r="N172" s="166"/>
      <c r="O172" s="215"/>
      <c r="P172" s="215"/>
      <c r="Q172" s="166"/>
      <c r="R172" s="174"/>
      <c r="S172" s="175"/>
    </row>
    <row r="173" spans="1:19" ht="92.5" x14ac:dyDescent="0.4">
      <c r="B173" s="302"/>
      <c r="C173" s="302"/>
      <c r="D173" s="302"/>
      <c r="E173" s="302"/>
      <c r="F173" s="183" t="s">
        <v>440</v>
      </c>
      <c r="G173" s="183">
        <v>2</v>
      </c>
      <c r="H173" s="184" t="s">
        <v>36</v>
      </c>
      <c r="I173" s="188" t="str">
        <f>IF(AND('معلومات عن المرفق 2'!$E$13=1,G173&gt;=1),'Data Validation Lists'!$B$12,IF(AND('معلومات عن المرفق 2'!$E$13=2,G173&gt;=2),'Data Validation Lists'!$B$12,IF(AND('معلومات عن المرفق 2'!$E$13=3,G173=3),'Data Validation Lists'!$B$12,'Data Validation Lists'!$B$13)))</f>
        <v>ينطبق - Applicable</v>
      </c>
      <c r="J173" s="172" t="s">
        <v>243</v>
      </c>
      <c r="K173" s="171" t="s">
        <v>246</v>
      </c>
      <c r="L173" s="165">
        <f t="shared" si="2"/>
        <v>3</v>
      </c>
      <c r="M173" s="166"/>
      <c r="N173" s="166"/>
      <c r="O173" s="215"/>
      <c r="P173" s="215"/>
      <c r="Q173" s="166"/>
      <c r="R173" s="174"/>
      <c r="S173" s="175"/>
    </row>
    <row r="174" spans="1:19" ht="74" x14ac:dyDescent="0.4">
      <c r="B174" s="302"/>
      <c r="C174" s="302"/>
      <c r="D174" s="302"/>
      <c r="E174" s="302"/>
      <c r="F174" s="183" t="s">
        <v>440</v>
      </c>
      <c r="G174" s="183">
        <v>1</v>
      </c>
      <c r="H174" s="184" t="s">
        <v>32</v>
      </c>
      <c r="I174" s="188" t="str">
        <f>IF(AND('معلومات عن المرفق 2'!$E$13=1,G174&gt;=1),'Data Validation Lists'!$B$12,IF(AND('معلومات عن المرفق 2'!$E$13=2,G174&gt;=2),'Data Validation Lists'!$B$12,IF(AND('معلومات عن المرفق 2'!$E$13=3,G174=3),'Data Validation Lists'!$B$12,'Data Validation Lists'!$B$13)))</f>
        <v>ينطبق - Applicable</v>
      </c>
      <c r="J174" s="172" t="s">
        <v>244</v>
      </c>
      <c r="K174" s="171" t="s">
        <v>246</v>
      </c>
      <c r="L174" s="165">
        <f t="shared" si="2"/>
        <v>3</v>
      </c>
      <c r="M174" s="166"/>
      <c r="N174" s="166"/>
      <c r="O174" s="215"/>
      <c r="P174" s="215"/>
      <c r="Q174" s="166"/>
      <c r="R174" s="174"/>
      <c r="S174" s="175"/>
    </row>
    <row r="175" spans="1:19" ht="92.5" x14ac:dyDescent="0.4">
      <c r="B175" s="302"/>
      <c r="C175" s="302"/>
      <c r="D175" s="302"/>
      <c r="E175" s="302"/>
      <c r="F175" s="183" t="s">
        <v>439</v>
      </c>
      <c r="G175" s="183">
        <v>2</v>
      </c>
      <c r="H175" s="184" t="s">
        <v>293</v>
      </c>
      <c r="I175" s="188" t="str">
        <f>IF(AND('معلومات عن المرفق 2'!$E$13=1,G175&gt;=1),'Data Validation Lists'!$B$12,IF(AND('معلومات عن المرفق 2'!$E$13=2,G175&gt;=2),'Data Validation Lists'!$B$12,IF(AND('معلومات عن المرفق 2'!$E$13=3,G175=3),'Data Validation Lists'!$B$12,'Data Validation Lists'!$B$13)))</f>
        <v>ينطبق - Applicable</v>
      </c>
      <c r="J175" s="172" t="s">
        <v>294</v>
      </c>
      <c r="K175" s="171" t="s">
        <v>246</v>
      </c>
      <c r="L175" s="165">
        <f t="shared" si="2"/>
        <v>3</v>
      </c>
      <c r="M175" s="166"/>
      <c r="N175" s="166"/>
      <c r="O175" s="215"/>
      <c r="P175" s="215"/>
      <c r="Q175" s="166"/>
      <c r="R175" s="174"/>
      <c r="S175" s="175"/>
    </row>
    <row r="176" spans="1:19" x14ac:dyDescent="0.4">
      <c r="B176" s="179"/>
      <c r="C176" s="178"/>
      <c r="D176" s="174"/>
      <c r="E176" s="174"/>
      <c r="F176" s="185"/>
      <c r="G176" s="185"/>
      <c r="H176" s="185"/>
      <c r="I176" s="185"/>
      <c r="J176" s="152"/>
      <c r="K176" s="174"/>
      <c r="L176" s="174"/>
      <c r="M176" s="174"/>
      <c r="N176" s="174"/>
      <c r="O176" s="174"/>
      <c r="P176" s="174"/>
      <c r="Q176" s="174"/>
      <c r="R176" s="174"/>
      <c r="S176" s="175"/>
    </row>
    <row r="177" spans="2:19" ht="19" x14ac:dyDescent="0.5">
      <c r="B177" s="181"/>
      <c r="C177" s="180"/>
      <c r="D177" s="176"/>
      <c r="E177" s="176"/>
      <c r="F177" s="186"/>
      <c r="G177" s="186"/>
      <c r="H177" s="186"/>
      <c r="I177" s="186"/>
      <c r="J177" s="190"/>
      <c r="K177" s="176"/>
      <c r="L177" s="176"/>
      <c r="M177" s="176"/>
      <c r="N177" s="176"/>
      <c r="O177" s="176"/>
      <c r="P177" s="176"/>
      <c r="Q177" s="176"/>
      <c r="R177" s="176"/>
      <c r="S177" s="177"/>
    </row>
  </sheetData>
  <sheetProtection algorithmName="SHA-512" hashValue="5317GtEXDyWzNk9PAI9q9GPG43JQi8ppldSoQC03y4fBM5bgp5TIDeXnvkjkI5+UU8wFRwyruDdDLslA1McVUg==" saltValue="urZ2A8KlVREKfprOOHIokA==" spinCount="100000" sheet="1" objects="1" scenarios="1"/>
  <dataConsolidate/>
  <mergeCells count="51">
    <mergeCell ref="B170:B175"/>
    <mergeCell ref="C170:C175"/>
    <mergeCell ref="D170:E175"/>
    <mergeCell ref="C151:C161"/>
    <mergeCell ref="D151:E161"/>
    <mergeCell ref="B162:B169"/>
    <mergeCell ref="C162:C169"/>
    <mergeCell ref="D162:E169"/>
    <mergeCell ref="C123:C128"/>
    <mergeCell ref="D123:E128"/>
    <mergeCell ref="C129:C140"/>
    <mergeCell ref="D129:E140"/>
    <mergeCell ref="C141:C150"/>
    <mergeCell ref="D141:E150"/>
    <mergeCell ref="D112:E117"/>
    <mergeCell ref="C118:C122"/>
    <mergeCell ref="D118:E122"/>
    <mergeCell ref="C110:C111"/>
    <mergeCell ref="D110:E111"/>
    <mergeCell ref="C40:C43"/>
    <mergeCell ref="D40:E43"/>
    <mergeCell ref="B44:B161"/>
    <mergeCell ref="C44:C50"/>
    <mergeCell ref="D44:E50"/>
    <mergeCell ref="C51:C63"/>
    <mergeCell ref="D51:E63"/>
    <mergeCell ref="C64:C78"/>
    <mergeCell ref="D64:E78"/>
    <mergeCell ref="C79:C96"/>
    <mergeCell ref="D79:E96"/>
    <mergeCell ref="C97:C103"/>
    <mergeCell ref="D97:E103"/>
    <mergeCell ref="C104:C109"/>
    <mergeCell ref="D104:E109"/>
    <mergeCell ref="C112:C117"/>
    <mergeCell ref="C6:E6"/>
    <mergeCell ref="B7:B43"/>
    <mergeCell ref="C7:C9"/>
    <mergeCell ref="D7:E9"/>
    <mergeCell ref="C10:C12"/>
    <mergeCell ref="D10:E12"/>
    <mergeCell ref="C13:C20"/>
    <mergeCell ref="D13:E20"/>
    <mergeCell ref="C21:C26"/>
    <mergeCell ref="D21:E26"/>
    <mergeCell ref="C27:C35"/>
    <mergeCell ref="D27:E35"/>
    <mergeCell ref="C36:C37"/>
    <mergeCell ref="D36:E37"/>
    <mergeCell ref="C38:C39"/>
    <mergeCell ref="D38:E39"/>
  </mergeCells>
  <dataValidations count="4">
    <dataValidation showInputMessage="1" showErrorMessage="1" sqref="K10 K13 K21 K29 K41 K44 K51 K64 K79 K97 K104 K112 K118 K123 K129 K141 K151 K162 K170" xr:uid="{00000000-0002-0000-0B00-000000000000}"/>
    <dataValidation type="date" operator="greaterThan" allowBlank="1" showInputMessage="1" showErrorMessage="1" error="يجب أن يكون التاريخ على الصياغة (يوم/شهر/سنة)" sqref="M7:N175" xr:uid="{00000000-0002-0000-0B00-000001000000}">
      <formula1>44353</formula1>
    </dataValidation>
    <dataValidation operator="greaterThan" allowBlank="1" showInputMessage="1" showErrorMessage="1" error="يجب أن يكون التاريخ على الصياغة (يوم/شهر/سنة)" sqref="O7:P175" xr:uid="{CFD9000F-41CA-48EE-9B9A-89CDD3A81575}"/>
    <dataValidation type="date" operator="greaterThan" allowBlank="1" showInputMessage="1" showErrorMessage="1" error="يجب أن يكون التاريخ على الصياغة (يوم/شهر/سنة)" sqref="Q7:Q175" xr:uid="{DC52510E-C7B9-4F42-9DFE-2037EC5732DB}">
      <formula1>44718</formula1>
    </dataValidation>
  </dataValidations>
  <printOptions horizontalCentered="1" verticalCentered="1"/>
  <pageMargins left="0.7" right="0.7" top="0.75" bottom="0.75" header="0.3" footer="0.3"/>
  <pageSetup paperSize="9" orientation="landscape" r:id="rId1"/>
  <headerFooter differentFirst="1">
    <oddHeader>&amp;L&amp;"Times New Roman,Regular"&amp;12&amp;A&amp;R&amp;F&amp;C&amp;"Arial,Regular"&amp;09&amp;B&amp;K3EB43EPUBLIC</oddHeader>
    <oddFooter>&amp;R&amp;"Calibri"&amp;11&amp;K000000&amp;"Calibri"&amp;11&amp;K000000&amp;"Calibri"&amp;11&amp;K000000&amp;"Calibri"&amp;11&amp;K000000&amp;"Calibri"&amp;11&amp;K000000&amp;"Calibri"&amp;11&amp;K000000&amp;"Calibri"&amp;11&amp;K000000&amp;"Times New Roman,Regular"&amp;12  &amp;G | &amp;P_x000D_&amp;1#&amp;"Courier New"&amp;10&amp;KFF8C00مقيد – داخلي</oddFooter>
    <evenHeader>&amp;L&amp;"Arial,Regular"&amp;09&amp;B&amp;K3EB43EPUBLIC</evenHeader>
    <firstHeader>&amp;R&amp;F&amp;L&amp;"Arial,Regular"&amp;09&amp;B&amp;K3EB43EPUBLIC</firstHeader>
    <firstFooter>&amp;R&amp;"Calibri"&amp;11&amp;K000000&amp;"Calibri"&amp;11&amp;K000000&amp;"Calibri"&amp;11&amp;K000000&amp;"Calibri"&amp;11&amp;K000000&amp;"Calibri"&amp;11&amp;K000000&amp;"Calibri"&amp;11&amp;K000000&amp;"Calibri"&amp;11&amp;K000000&amp;"Times New Roman,Regular"&amp;12  &amp;G | &amp;P_x000D_&amp;1#&amp;"Courier New"&amp;10&amp;KFF8C00مقيد – داخلي</first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5" operator="equal" id="{84F78C82-5281-4B39-A6CE-BA02DD260F1F}">
            <xm:f>'Data Validation Lists'!$B$5</xm:f>
            <x14:dxf>
              <font>
                <color theme="0"/>
              </font>
              <fill>
                <patternFill>
                  <bgColor theme="0" tint="-0.499984740745262"/>
                </patternFill>
              </fill>
            </x14:dxf>
          </x14:cfRule>
          <x14:cfRule type="cellIs" priority="6" operator="equal" id="{A5F29E63-AF6A-4C3A-93D4-3952045EB828}">
            <xm:f>'Data Validation Lists'!$B$4</xm:f>
            <x14:dxf>
              <font>
                <color theme="0"/>
              </font>
              <fill>
                <patternFill>
                  <bgColor rgb="FFFF0000"/>
                </patternFill>
              </fill>
            </x14:dxf>
          </x14:cfRule>
          <x14:cfRule type="cellIs" priority="7" operator="equal" id="{3C000CD1-ACC7-485E-9702-F17BD66BA52D}">
            <xm:f>'Data Validation Lists'!$B$3</xm:f>
            <x14:dxf>
              <font>
                <color theme="0"/>
              </font>
              <fill>
                <patternFill>
                  <bgColor rgb="FFFFC000"/>
                </patternFill>
              </fill>
            </x14:dxf>
          </x14:cfRule>
          <x14:cfRule type="cellIs" priority="8" operator="equal" id="{8EE944CF-6FDB-419A-842F-2AAB23347F43}">
            <xm:f>'Data Validation Lists'!$B$2</xm:f>
            <x14:dxf>
              <font>
                <color theme="0"/>
              </font>
              <fill>
                <patternFill>
                  <fgColor rgb="FF92D050"/>
                  <bgColor rgb="FF70AD47"/>
                </patternFill>
              </fill>
            </x14:dxf>
          </x14:cfRule>
          <xm:sqref>K7</xm:sqref>
        </x14:conditionalFormatting>
        <x14:conditionalFormatting xmlns:xm="http://schemas.microsoft.com/office/excel/2006/main">
          <x14:cfRule type="cellIs" priority="1" operator="equal" id="{37E5783E-ECC9-415F-9311-EBD05556C369}">
            <xm:f>'Data Validation Lists'!$B$5</xm:f>
            <x14:dxf>
              <font>
                <color theme="0"/>
              </font>
              <fill>
                <patternFill>
                  <bgColor theme="0" tint="-0.499984740745262"/>
                </patternFill>
              </fill>
            </x14:dxf>
          </x14:cfRule>
          <x14:cfRule type="cellIs" priority="2" operator="equal" id="{BD98F3BA-8CEE-44BB-AC1F-8160B75F7B06}">
            <xm:f>'Data Validation Lists'!$B$4</xm:f>
            <x14:dxf>
              <font>
                <color theme="0"/>
              </font>
              <fill>
                <patternFill>
                  <bgColor rgb="FFFF0000"/>
                </patternFill>
              </fill>
            </x14:dxf>
          </x14:cfRule>
          <x14:cfRule type="cellIs" priority="3" operator="equal" id="{1FA461A9-9999-465F-AFEC-E0007E4B346A}">
            <xm:f>'Data Validation Lists'!$B$3</xm:f>
            <x14:dxf>
              <font>
                <color theme="0"/>
              </font>
              <fill>
                <patternFill>
                  <bgColor rgb="FFFFC000"/>
                </patternFill>
              </fill>
            </x14:dxf>
          </x14:cfRule>
          <x14:cfRule type="cellIs" priority="4" operator="equal" id="{57EC6EDB-9AC6-40AD-8256-3816097DF9AF}">
            <xm:f>'Data Validation Lists'!$B$2</xm:f>
            <x14:dxf>
              <font>
                <color theme="0"/>
              </font>
              <fill>
                <patternFill>
                  <fgColor rgb="FF92D050"/>
                  <bgColor rgb="FF70AD47"/>
                </patternFill>
              </fill>
            </x14:dxf>
          </x14:cfRule>
          <xm:sqref>K8:K175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0000000-0002-0000-0B00-000002000000}">
          <x14:formula1>
            <xm:f>'Data Validation Lists'!$B$2:$B$5</xm:f>
          </x14:formula1>
          <xm:sqref>K130:K140 K7:K9 K11:K12 K171:K175 K14:K20 K22:K28 K30:K40 K42:K43 K45:K50 K52:K63 K65:K78 K98:K103 K105:K111 K80:K96 K113:K117 K119:K122 K124:K128 K163:K169 K152:K161 K142:K150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UG322"/>
  <sheetViews>
    <sheetView rightToLeft="1" topLeftCell="A10" zoomScaleNormal="100" workbookViewId="0">
      <selection activeCell="K7" sqref="K7:K43"/>
    </sheetView>
  </sheetViews>
  <sheetFormatPr defaultColWidth="10.54296875" defaultRowHeight="18.5" x14ac:dyDescent="0.55000000000000004"/>
  <cols>
    <col min="1" max="1" width="7.1796875" style="48" customWidth="1"/>
    <col min="2" max="2" width="34" style="46" customWidth="1"/>
    <col min="3" max="3" width="25.1796875" style="46" customWidth="1"/>
    <col min="4" max="4" width="11.81640625" style="46" customWidth="1"/>
    <col min="5" max="5" width="72.81640625" style="46" customWidth="1"/>
    <col min="6" max="6" width="5.81640625" style="48" customWidth="1"/>
    <col min="7" max="14" width="24.81640625" style="48" customWidth="1"/>
    <col min="15" max="16384" width="10.54296875" style="46"/>
  </cols>
  <sheetData>
    <row r="1" spans="1:553" ht="20.149999999999999" customHeight="1" x14ac:dyDescent="0.55000000000000004">
      <c r="A1" s="72"/>
      <c r="B1" s="45"/>
      <c r="C1" s="45"/>
      <c r="D1" s="45"/>
      <c r="E1" s="140"/>
      <c r="F1" s="99"/>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row>
    <row r="2" spans="1:553" ht="133.5" customHeight="1" x14ac:dyDescent="0.55000000000000004">
      <c r="A2" s="73"/>
      <c r="B2" s="44"/>
      <c r="C2" s="44"/>
      <c r="D2" s="44"/>
      <c r="E2" s="50"/>
      <c r="F2" s="80"/>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row>
    <row r="3" spans="1:553" ht="64.5" customHeight="1" x14ac:dyDescent="0.55000000000000004">
      <c r="A3" s="73"/>
      <c r="B3" s="44"/>
      <c r="C3" s="44"/>
      <c r="D3" s="44"/>
      <c r="E3" s="50"/>
      <c r="F3" s="8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row>
    <row r="4" spans="1:553" x14ac:dyDescent="0.55000000000000004">
      <c r="A4" s="73"/>
      <c r="B4" s="44"/>
      <c r="C4" s="44"/>
      <c r="D4" s="44"/>
      <c r="E4" s="50"/>
      <c r="F4" s="8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row>
    <row r="5" spans="1:553" ht="33.65" customHeight="1" x14ac:dyDescent="0.55000000000000004">
      <c r="A5" s="135"/>
      <c r="B5" s="366" t="s">
        <v>145</v>
      </c>
      <c r="C5" s="367"/>
      <c r="D5" s="367"/>
      <c r="E5" s="368"/>
      <c r="F5" s="1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row>
    <row r="6" spans="1:553" x14ac:dyDescent="0.55000000000000004">
      <c r="A6" s="137"/>
      <c r="B6" s="44"/>
      <c r="C6" s="44"/>
      <c r="D6" s="44"/>
      <c r="E6" s="50"/>
      <c r="F6" s="13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row>
    <row r="7" spans="1:553" s="44" customFormat="1" ht="25" customHeight="1" x14ac:dyDescent="0.55000000000000004">
      <c r="A7" s="137"/>
      <c r="B7" s="372" t="s">
        <v>132</v>
      </c>
      <c r="C7" s="360"/>
      <c r="E7" s="197"/>
      <c r="F7" s="13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row>
    <row r="8" spans="1:553" s="44" customFormat="1" x14ac:dyDescent="0.55000000000000004">
      <c r="A8" s="137"/>
      <c r="B8" s="108" t="str">
        <f>'Data Validation Lists'!$B2</f>
        <v>مطبق كليًا  - Implemented</v>
      </c>
      <c r="C8" s="228">
        <f>SUM(C27,C45,C63,C80)</f>
        <v>47</v>
      </c>
      <c r="E8" s="199"/>
      <c r="F8" s="13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row>
    <row r="9" spans="1:553" s="44" customFormat="1" x14ac:dyDescent="0.55000000000000004">
      <c r="A9" s="137"/>
      <c r="B9" s="108" t="str">
        <f>'Data Validation Lists'!$B3</f>
        <v>مطبق جزئيًا  - Partially Implemented</v>
      </c>
      <c r="C9" s="228">
        <f>SUM(C28,C46,C64,C81)</f>
        <v>0</v>
      </c>
      <c r="E9" s="51"/>
      <c r="F9" s="13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row>
    <row r="10" spans="1:553" s="44" customFormat="1" x14ac:dyDescent="0.55000000000000004">
      <c r="A10" s="137"/>
      <c r="B10" s="108" t="str">
        <f>'Data Validation Lists'!$B4</f>
        <v>غير مطبق  - Not Implemented</v>
      </c>
      <c r="C10" s="228">
        <f>SUM(C29,C47,C65,C82)</f>
        <v>0</v>
      </c>
      <c r="E10" s="52"/>
      <c r="F10" s="13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row>
    <row r="11" spans="1:553" s="44" customFormat="1" x14ac:dyDescent="0.55000000000000004">
      <c r="A11" s="137"/>
      <c r="B11" s="108" t="str">
        <f>'Data Validation Lists'!$B5</f>
        <v>لاينطبق على الجهة  - Not Applicable</v>
      </c>
      <c r="C11" s="228">
        <f>SUM(C30,C48,C66,C83)</f>
        <v>0</v>
      </c>
      <c r="E11" s="53"/>
      <c r="F11" s="13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row>
    <row r="12" spans="1:553" s="44" customFormat="1" x14ac:dyDescent="0.55000000000000004">
      <c r="A12" s="137"/>
      <c r="B12" s="198"/>
      <c r="C12" s="198"/>
      <c r="E12" s="53"/>
      <c r="F12" s="13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row>
    <row r="13" spans="1:553" s="44" customFormat="1" x14ac:dyDescent="0.55000000000000004">
      <c r="A13" s="137"/>
      <c r="B13" s="198"/>
      <c r="C13" s="198"/>
      <c r="E13" s="53"/>
      <c r="F13" s="13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row>
    <row r="14" spans="1:553" s="44" customFormat="1" x14ac:dyDescent="0.55000000000000004">
      <c r="A14" s="137"/>
      <c r="B14" s="198"/>
      <c r="C14" s="198"/>
      <c r="E14" s="53"/>
      <c r="F14" s="13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row>
    <row r="15" spans="1:553" s="44" customFormat="1" x14ac:dyDescent="0.55000000000000004">
      <c r="A15" s="137"/>
      <c r="B15" s="198"/>
      <c r="C15" s="198"/>
      <c r="E15" s="53"/>
      <c r="F15" s="13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row>
    <row r="16" spans="1:553" s="44" customFormat="1" x14ac:dyDescent="0.55000000000000004">
      <c r="A16" s="137"/>
      <c r="B16" s="198"/>
      <c r="C16" s="198"/>
      <c r="E16" s="53"/>
      <c r="F16" s="13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row>
    <row r="17" spans="1:553" s="44" customFormat="1" x14ac:dyDescent="0.55000000000000004">
      <c r="A17" s="137"/>
      <c r="B17" s="191"/>
      <c r="C17" s="54"/>
      <c r="D17" s="47"/>
      <c r="E17" s="55"/>
      <c r="F17" s="13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row>
    <row r="18" spans="1:553" s="44" customFormat="1" x14ac:dyDescent="0.55000000000000004">
      <c r="A18" s="137"/>
      <c r="D18" s="47"/>
      <c r="E18" s="55"/>
      <c r="F18" s="13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row>
    <row r="19" spans="1:553" s="44" customFormat="1" ht="20.5" x14ac:dyDescent="0.55000000000000004">
      <c r="A19" s="141"/>
      <c r="B19" s="56"/>
      <c r="C19" s="376"/>
      <c r="D19" s="376"/>
      <c r="E19" s="377"/>
      <c r="F19" s="13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row>
    <row r="20" spans="1:553" s="44" customFormat="1" ht="20.5" x14ac:dyDescent="0.55000000000000004">
      <c r="A20" s="137"/>
      <c r="B20" s="57"/>
      <c r="C20" s="196"/>
      <c r="D20" s="196"/>
      <c r="E20" s="196"/>
      <c r="F20" s="13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row>
    <row r="21" spans="1:553" s="44" customFormat="1" ht="20.5" x14ac:dyDescent="0.55000000000000004">
      <c r="A21" s="137"/>
      <c r="B21" s="57"/>
      <c r="C21" s="196"/>
      <c r="D21" s="196"/>
      <c r="E21" s="196"/>
      <c r="F21" s="13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row>
    <row r="22" spans="1:553" s="44" customFormat="1" x14ac:dyDescent="0.55000000000000004">
      <c r="A22" s="142"/>
      <c r="B22" s="58"/>
      <c r="C22" s="361"/>
      <c r="D22" s="361"/>
      <c r="E22" s="362"/>
      <c r="F22" s="80"/>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row>
    <row r="23" spans="1:553" ht="24.5" x14ac:dyDescent="0.55000000000000004">
      <c r="A23" s="135"/>
      <c r="B23" s="363" t="s">
        <v>133</v>
      </c>
      <c r="C23" s="364"/>
      <c r="D23" s="364"/>
      <c r="E23" s="365"/>
      <c r="F23" s="136"/>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row>
    <row r="24" spans="1:553" s="44" customFormat="1" x14ac:dyDescent="0.55000000000000004">
      <c r="A24" s="137"/>
      <c r="B24" s="356"/>
      <c r="C24" s="356"/>
      <c r="D24" s="357"/>
      <c r="E24" s="358"/>
      <c r="F24" s="13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row>
    <row r="25" spans="1:553" s="44" customFormat="1" x14ac:dyDescent="0.55000000000000004">
      <c r="A25" s="137"/>
      <c r="B25" s="356"/>
      <c r="C25" s="356"/>
      <c r="D25" s="194"/>
      <c r="E25" s="53"/>
      <c r="F25" s="13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row>
    <row r="26" spans="1:553" s="44" customFormat="1" ht="20.5" x14ac:dyDescent="0.55000000000000004">
      <c r="A26" s="137"/>
      <c r="B26" s="359" t="s">
        <v>132</v>
      </c>
      <c r="C26" s="360"/>
      <c r="D26" s="49"/>
      <c r="E26" s="59"/>
      <c r="F26" s="13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row>
    <row r="27" spans="1:553" s="44" customFormat="1" x14ac:dyDescent="0.55000000000000004">
      <c r="A27" s="137"/>
      <c r="B27" s="109" t="str">
        <f>'Data Validation Lists'!$B2</f>
        <v>مطبق كليًا  - Implemented</v>
      </c>
      <c r="C27" s="223">
        <f>COUNTIFS('حالة الالتزام بالضوابط للمرفق 2'!K7:K43,'Data Validation Lists'!B2,'حالة الالتزام بالضوابط للمرفق 2'!F7:F43,"أساسي
Main Control",'حالة الالتزام بالضوابط للمرفق 2'!I7:I43,'Data Validation Lists'!B12)</f>
        <v>17</v>
      </c>
      <c r="D27" s="47"/>
      <c r="E27" s="55"/>
      <c r="F27" s="13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row>
    <row r="28" spans="1:553" s="44" customFormat="1" ht="20.5" x14ac:dyDescent="0.55000000000000004">
      <c r="A28" s="137"/>
      <c r="B28" s="109" t="str">
        <f>'Data Validation Lists'!$B3</f>
        <v>مطبق جزئيًا  - Partially Implemented</v>
      </c>
      <c r="C28" s="223">
        <f>COUNTIFS('حالة الالتزام بالضوابط للمرفق 2'!K7:K43,'Data Validation Lists'!B3,'حالة الالتزام بالضوابط للمرفق 2'!F7:F43,"أساسي
Main Control",'حالة الالتزام بالضوابط للمرفق 2'!I7:I43,'Data Validation Lists'!B12)</f>
        <v>0</v>
      </c>
      <c r="D28" s="196"/>
      <c r="E28" s="197"/>
      <c r="F28" s="13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row>
    <row r="29" spans="1:553" s="44" customFormat="1" x14ac:dyDescent="0.55000000000000004">
      <c r="A29" s="137"/>
      <c r="B29" s="109" t="str">
        <f>'Data Validation Lists'!$B4</f>
        <v>غير مطبق  - Not Implemented</v>
      </c>
      <c r="C29" s="223">
        <f>COUNTIFS('حالة الالتزام بالضوابط للمرفق 2'!K7:K43,'Data Validation Lists'!B4,'حالة الالتزام بالضوابط للمرفق 2'!F7:F43,"أساسي
Main Control",'حالة الالتزام بالضوابط للمرفق 2'!I7:I43,'Data Validation Lists'!B12)</f>
        <v>0</v>
      </c>
      <c r="D29" s="198"/>
      <c r="E29" s="199"/>
      <c r="F29" s="13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row>
    <row r="30" spans="1:553" s="44" customFormat="1" x14ac:dyDescent="0.55000000000000004">
      <c r="A30" s="73"/>
      <c r="B30" s="109" t="str">
        <f>'Data Validation Lists'!$B5</f>
        <v>لاينطبق على الجهة  - Not Applicable</v>
      </c>
      <c r="C30" s="223">
        <f>COUNTIFS('حالة الالتزام بالضوابط للمرفق 2'!K7:K43,'Data Validation Lists'!B5,'حالة الالتزام بالضوابط للمرفق 2'!F7:F43,"أساسي
Main Control",'حالة الالتزام بالضوابط للمرفق 2'!I7:I43,'Data Validation Lists'!B12)</f>
        <v>0</v>
      </c>
      <c r="D30" s="60"/>
      <c r="E30" s="51"/>
      <c r="F30" s="80"/>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row>
    <row r="31" spans="1:553" s="44" customFormat="1" x14ac:dyDescent="0.55000000000000004">
      <c r="A31" s="73"/>
      <c r="B31" s="61"/>
      <c r="C31" s="61"/>
      <c r="D31" s="194"/>
      <c r="E31" s="53"/>
      <c r="F31" s="80"/>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row>
    <row r="32" spans="1:553" s="44" customFormat="1" x14ac:dyDescent="0.55000000000000004">
      <c r="A32" s="73"/>
      <c r="B32" s="62"/>
      <c r="C32" s="63"/>
      <c r="D32" s="49"/>
      <c r="E32" s="59"/>
      <c r="F32" s="80"/>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row>
    <row r="33" spans="1:553" s="44" customFormat="1" x14ac:dyDescent="0.55000000000000004">
      <c r="A33" s="73"/>
      <c r="B33" s="62"/>
      <c r="C33" s="63"/>
      <c r="D33" s="49"/>
      <c r="E33" s="59"/>
      <c r="F33" s="80"/>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row>
    <row r="34" spans="1:553" s="44" customFormat="1" x14ac:dyDescent="0.55000000000000004">
      <c r="A34" s="73"/>
      <c r="B34" s="62"/>
      <c r="C34" s="63"/>
      <c r="D34" s="49"/>
      <c r="E34" s="59"/>
      <c r="F34" s="80"/>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row>
    <row r="35" spans="1:553" s="44" customFormat="1" x14ac:dyDescent="0.55000000000000004">
      <c r="A35" s="135"/>
      <c r="D35" s="47"/>
      <c r="E35" s="55"/>
      <c r="F35" s="136"/>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row>
    <row r="36" spans="1:553" s="44" customFormat="1" ht="20.5" x14ac:dyDescent="0.55000000000000004">
      <c r="A36" s="137"/>
      <c r="B36" s="57"/>
      <c r="C36" s="351"/>
      <c r="D36" s="351"/>
      <c r="E36" s="352"/>
      <c r="F36" s="13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row>
    <row r="37" spans="1:553" s="44" customFormat="1" ht="20.5" x14ac:dyDescent="0.55000000000000004">
      <c r="A37" s="137"/>
      <c r="B37" s="57"/>
      <c r="C37" s="196"/>
      <c r="D37" s="196"/>
      <c r="E37" s="197"/>
      <c r="F37" s="13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row>
    <row r="38" spans="1:553" s="44" customFormat="1" ht="20.5" x14ac:dyDescent="0.55000000000000004">
      <c r="A38" s="141"/>
      <c r="B38" s="56"/>
      <c r="C38" s="200"/>
      <c r="D38" s="200"/>
      <c r="E38" s="201"/>
      <c r="F38" s="13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row>
    <row r="39" spans="1:553" s="44" customFormat="1" ht="20.5" x14ac:dyDescent="0.55000000000000004">
      <c r="A39" s="137"/>
      <c r="B39" s="57"/>
      <c r="C39" s="196"/>
      <c r="D39" s="196"/>
      <c r="E39" s="196"/>
      <c r="F39" s="13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row>
    <row r="40" spans="1:553" s="44" customFormat="1" x14ac:dyDescent="0.55000000000000004">
      <c r="A40" s="143"/>
      <c r="B40" s="58"/>
      <c r="C40" s="361"/>
      <c r="D40" s="361"/>
      <c r="E40" s="362"/>
      <c r="F40" s="13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row>
    <row r="41" spans="1:553" ht="24.5" x14ac:dyDescent="0.55000000000000004">
      <c r="A41" s="135"/>
      <c r="B41" s="373" t="s">
        <v>134</v>
      </c>
      <c r="C41" s="374"/>
      <c r="D41" s="374"/>
      <c r="E41" s="375"/>
      <c r="F41" s="136"/>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row>
    <row r="42" spans="1:553" s="44" customFormat="1" x14ac:dyDescent="0.55000000000000004">
      <c r="A42" s="137"/>
      <c r="B42" s="356"/>
      <c r="C42" s="356"/>
      <c r="D42" s="357"/>
      <c r="E42" s="358"/>
      <c r="F42" s="13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row>
    <row r="43" spans="1:553" s="44" customFormat="1" x14ac:dyDescent="0.55000000000000004">
      <c r="A43" s="137"/>
      <c r="B43" s="356"/>
      <c r="C43" s="356"/>
      <c r="D43" s="194"/>
      <c r="E43" s="53"/>
      <c r="F43" s="13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row>
    <row r="44" spans="1:553" s="44" customFormat="1" ht="20.5" x14ac:dyDescent="0.55000000000000004">
      <c r="A44" s="137"/>
      <c r="B44" s="359" t="s">
        <v>132</v>
      </c>
      <c r="C44" s="360"/>
      <c r="D44" s="49"/>
      <c r="E44" s="59"/>
      <c r="F44" s="13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row>
    <row r="45" spans="1:553" s="44" customFormat="1" x14ac:dyDescent="0.55000000000000004">
      <c r="A45" s="137"/>
      <c r="B45" s="109" t="str">
        <f>'Data Validation Lists'!$B2</f>
        <v>مطبق كليًا  - Implemented</v>
      </c>
      <c r="C45" s="228">
        <f>COUNTIFS('حالة الالتزام بالضوابط للمرفق 2'!K44:K161,'Data Validation Lists'!B2,'حالة الالتزام بالضوابط للمرفق 2'!F44:F161,"أساسي
Main Control",'حالة الالتزام بالضوابط للمرفق 2'!I44:I161,'Data Validation Lists'!B12)</f>
        <v>26</v>
      </c>
      <c r="D45" s="47"/>
      <c r="E45" s="55"/>
      <c r="F45" s="13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row>
    <row r="46" spans="1:553" s="44" customFormat="1" ht="20.5" x14ac:dyDescent="0.55000000000000004">
      <c r="A46" s="137"/>
      <c r="B46" s="109" t="str">
        <f>'Data Validation Lists'!$B3</f>
        <v>مطبق جزئيًا  - Partially Implemented</v>
      </c>
      <c r="C46" s="228">
        <f>COUNTIFS('حالة الالتزام بالضوابط للمرفق 2'!K44:K161,'Data Validation Lists'!B3,'حالة الالتزام بالضوابط للمرفق 2'!F44:F161,"أساسي
Main Control",'حالة الالتزام بالضوابط للمرفق 2'!I44:I161,'Data Validation Lists'!B12)</f>
        <v>0</v>
      </c>
      <c r="D46" s="196"/>
      <c r="E46" s="197"/>
      <c r="F46" s="13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row>
    <row r="47" spans="1:553" s="44" customFormat="1" x14ac:dyDescent="0.55000000000000004">
      <c r="A47" s="137"/>
      <c r="B47" s="109" t="str">
        <f>'Data Validation Lists'!$B4</f>
        <v>غير مطبق  - Not Implemented</v>
      </c>
      <c r="C47" s="228">
        <f>COUNTIFS('حالة الالتزام بالضوابط للمرفق 2'!K44:K161,'Data Validation Lists'!B4,'حالة الالتزام بالضوابط للمرفق 2'!F44:F161,"أساسي
Main Control",'حالة الالتزام بالضوابط للمرفق 2'!I44:I161,'Data Validation Lists'!B12)</f>
        <v>0</v>
      </c>
      <c r="D47" s="198"/>
      <c r="E47" s="199"/>
      <c r="F47" s="13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row>
    <row r="48" spans="1:553" s="44" customFormat="1" x14ac:dyDescent="0.55000000000000004">
      <c r="A48" s="73"/>
      <c r="B48" s="109" t="str">
        <f>'Data Validation Lists'!$B5</f>
        <v>لاينطبق على الجهة  - Not Applicable</v>
      </c>
      <c r="C48" s="228">
        <f>COUNTIFS('حالة الالتزام بالضوابط للمرفق 2'!K44:K161,'Data Validation Lists'!B5,'حالة الالتزام بالضوابط للمرفق 2'!F44:F161,"أساسي
Main Control",'حالة الالتزام بالضوابط للمرفق 2'!I44:I161,'Data Validation Lists'!B12)</f>
        <v>0</v>
      </c>
      <c r="D48" s="60"/>
      <c r="E48" s="51"/>
      <c r="F48" s="80"/>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row>
    <row r="49" spans="1:553" s="44" customFormat="1" x14ac:dyDescent="0.55000000000000004">
      <c r="A49" s="73"/>
      <c r="B49" s="61"/>
      <c r="C49" s="61"/>
      <c r="D49" s="194"/>
      <c r="E49" s="53"/>
      <c r="F49" s="80"/>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row>
    <row r="50" spans="1:553" s="44" customFormat="1" x14ac:dyDescent="0.55000000000000004">
      <c r="A50" s="73"/>
      <c r="B50" s="62"/>
      <c r="C50" s="63"/>
      <c r="D50" s="49"/>
      <c r="E50" s="59"/>
      <c r="F50" s="80"/>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row>
    <row r="51" spans="1:553" s="44" customFormat="1" x14ac:dyDescent="0.55000000000000004">
      <c r="A51" s="73"/>
      <c r="B51" s="62"/>
      <c r="C51" s="63"/>
      <c r="D51" s="49"/>
      <c r="E51" s="59"/>
      <c r="F51" s="80"/>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row>
    <row r="52" spans="1:553" s="44" customFormat="1" x14ac:dyDescent="0.55000000000000004">
      <c r="A52" s="73"/>
      <c r="B52" s="62"/>
      <c r="C52" s="63"/>
      <c r="D52" s="49"/>
      <c r="E52" s="59"/>
      <c r="F52" s="80"/>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row>
    <row r="53" spans="1:553" s="44" customFormat="1" x14ac:dyDescent="0.55000000000000004">
      <c r="A53" s="135"/>
      <c r="D53" s="47"/>
      <c r="E53" s="55"/>
      <c r="F53" s="136"/>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row>
    <row r="54" spans="1:553" s="44" customFormat="1" ht="20.5" x14ac:dyDescent="0.55000000000000004">
      <c r="A54" s="137"/>
      <c r="B54" s="57"/>
      <c r="C54" s="351"/>
      <c r="D54" s="351"/>
      <c r="E54" s="352"/>
      <c r="F54" s="13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row>
    <row r="55" spans="1:553" s="44" customFormat="1" x14ac:dyDescent="0.55000000000000004">
      <c r="A55" s="137"/>
      <c r="B55" s="113"/>
      <c r="C55" s="370"/>
      <c r="D55" s="370"/>
      <c r="E55" s="371"/>
      <c r="F55" s="13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row>
    <row r="56" spans="1:553" s="44" customFormat="1" x14ac:dyDescent="0.55000000000000004">
      <c r="A56" s="141"/>
      <c r="B56" s="64"/>
      <c r="C56" s="65"/>
      <c r="D56" s="65"/>
      <c r="E56" s="66"/>
      <c r="F56" s="13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row>
    <row r="57" spans="1:553" s="44" customFormat="1" x14ac:dyDescent="0.55000000000000004">
      <c r="A57" s="137"/>
      <c r="B57" s="113"/>
      <c r="C57" s="198"/>
      <c r="D57" s="198"/>
      <c r="E57" s="198"/>
      <c r="F57" s="13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row>
    <row r="58" spans="1:553" s="44" customFormat="1" ht="15" customHeight="1" x14ac:dyDescent="0.55000000000000004">
      <c r="A58" s="143"/>
      <c r="B58" s="67"/>
      <c r="C58" s="67"/>
      <c r="D58" s="68"/>
      <c r="E58" s="69"/>
      <c r="F58" s="13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row>
    <row r="59" spans="1:553" ht="24.5" x14ac:dyDescent="0.55000000000000004">
      <c r="A59" s="135"/>
      <c r="B59" s="353" t="s">
        <v>135</v>
      </c>
      <c r="C59" s="354"/>
      <c r="D59" s="354"/>
      <c r="E59" s="355"/>
      <c r="F59" s="136"/>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row>
    <row r="60" spans="1:553" s="44" customFormat="1" x14ac:dyDescent="0.55000000000000004">
      <c r="A60" s="137"/>
      <c r="B60" s="356"/>
      <c r="C60" s="356"/>
      <c r="D60" s="357"/>
      <c r="E60" s="358"/>
      <c r="F60" s="13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row>
    <row r="61" spans="1:553" s="44" customFormat="1" x14ac:dyDescent="0.55000000000000004">
      <c r="A61" s="137"/>
      <c r="B61" s="356"/>
      <c r="C61" s="356"/>
      <c r="D61" s="194"/>
      <c r="E61" s="53"/>
      <c r="F61" s="13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row>
    <row r="62" spans="1:553" s="44" customFormat="1" ht="20.5" x14ac:dyDescent="0.55000000000000004">
      <c r="A62" s="137"/>
      <c r="B62" s="359" t="s">
        <v>132</v>
      </c>
      <c r="C62" s="360"/>
      <c r="D62" s="49"/>
      <c r="E62" s="59"/>
      <c r="F62" s="13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row>
    <row r="63" spans="1:553" s="44" customFormat="1" x14ac:dyDescent="0.55000000000000004">
      <c r="A63" s="137"/>
      <c r="B63" s="109" t="str">
        <f>'Data Validation Lists'!$B2</f>
        <v>مطبق كليًا  - Implemented</v>
      </c>
      <c r="C63" s="228">
        <f>COUNTIFS('حالة الالتزام بالضوابط للمرفق 2'!K162:K169,'Data Validation Lists'!B2,'حالة الالتزام بالضوابط للمرفق 2'!F162:F169,"أساسي
Main Control",'حالة الالتزام بالضوابط للمرفق 2'!I162:I169,'Data Validation Lists'!B12)</f>
        <v>2</v>
      </c>
      <c r="D63" s="47"/>
      <c r="E63" s="55"/>
      <c r="F63" s="13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row>
    <row r="64" spans="1:553" s="44" customFormat="1" ht="20.5" x14ac:dyDescent="0.55000000000000004">
      <c r="A64" s="137"/>
      <c r="B64" s="109" t="str">
        <f>'Data Validation Lists'!$B3</f>
        <v>مطبق جزئيًا  - Partially Implemented</v>
      </c>
      <c r="C64" s="228">
        <f>COUNTIFS('حالة الالتزام بالضوابط للمرفق 2'!K162:K169,'Data Validation Lists'!B3,'حالة الالتزام بالضوابط للمرفق 2'!F162:F169,"أساسي
Main Control",'حالة الالتزام بالضوابط للمرفق 2'!I162:I169,'Data Validation Lists'!B12)</f>
        <v>0</v>
      </c>
      <c r="D64" s="196"/>
      <c r="E64" s="197"/>
      <c r="F64" s="13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row>
    <row r="65" spans="1:553" s="44" customFormat="1" x14ac:dyDescent="0.55000000000000004">
      <c r="A65" s="137"/>
      <c r="B65" s="109" t="str">
        <f>'Data Validation Lists'!$B4</f>
        <v>غير مطبق  - Not Implemented</v>
      </c>
      <c r="C65" s="228">
        <f>COUNTIFS('حالة الالتزام بالضوابط للمرفق 2'!K162:K169,'Data Validation Lists'!B4,'حالة الالتزام بالضوابط للمرفق 2'!F162:F169,"أساسي
Main Control",'حالة الالتزام بالضوابط للمرفق 2'!I162:I169,'Data Validation Lists'!B12)</f>
        <v>0</v>
      </c>
      <c r="D65" s="198"/>
      <c r="E65" s="199"/>
      <c r="F65" s="13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row>
    <row r="66" spans="1:553" s="44" customFormat="1" x14ac:dyDescent="0.55000000000000004">
      <c r="A66" s="73"/>
      <c r="B66" s="109" t="str">
        <f>'Data Validation Lists'!$B5</f>
        <v>لاينطبق على الجهة  - Not Applicable</v>
      </c>
      <c r="C66" s="228">
        <f>COUNTIFS('حالة الالتزام بالضوابط للمرفق 2'!K162:K169,'Data Validation Lists'!B5,'حالة الالتزام بالضوابط للمرفق 2'!F162:F169,"أساسي
Main Control",'حالة الالتزام بالضوابط للمرفق 2'!I162:I169,'Data Validation Lists'!B12)</f>
        <v>0</v>
      </c>
      <c r="D66" s="60"/>
      <c r="E66" s="51"/>
      <c r="F66" s="80"/>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row>
    <row r="67" spans="1:553" s="44" customFormat="1" x14ac:dyDescent="0.55000000000000004">
      <c r="A67" s="73"/>
      <c r="B67" s="61"/>
      <c r="C67" s="61"/>
      <c r="D67" s="194"/>
      <c r="E67" s="53"/>
      <c r="F67" s="80"/>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row>
    <row r="68" spans="1:553" s="44" customFormat="1" x14ac:dyDescent="0.55000000000000004">
      <c r="A68" s="73"/>
      <c r="B68" s="62"/>
      <c r="C68" s="63"/>
      <c r="D68" s="49"/>
      <c r="E68" s="59"/>
      <c r="F68" s="80"/>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row>
    <row r="69" spans="1:553" s="44" customFormat="1" x14ac:dyDescent="0.55000000000000004">
      <c r="A69" s="73"/>
      <c r="B69" s="62"/>
      <c r="C69" s="63"/>
      <c r="D69" s="49"/>
      <c r="E69" s="59"/>
      <c r="F69" s="80"/>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row>
    <row r="70" spans="1:553" s="44" customFormat="1" x14ac:dyDescent="0.55000000000000004">
      <c r="A70" s="73"/>
      <c r="B70" s="62"/>
      <c r="C70" s="63"/>
      <c r="D70" s="49"/>
      <c r="E70" s="59"/>
      <c r="F70" s="80"/>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row>
    <row r="71" spans="1:553" s="44" customFormat="1" x14ac:dyDescent="0.55000000000000004">
      <c r="A71" s="135"/>
      <c r="D71" s="47"/>
      <c r="E71" s="55"/>
      <c r="F71" s="136"/>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row>
    <row r="72" spans="1:553" s="44" customFormat="1" ht="20.5" x14ac:dyDescent="0.55000000000000004">
      <c r="A72" s="137"/>
      <c r="B72" s="57"/>
      <c r="C72" s="351"/>
      <c r="D72" s="351"/>
      <c r="E72" s="352"/>
      <c r="F72" s="13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row>
    <row r="73" spans="1:553" s="44" customFormat="1" ht="20.5" x14ac:dyDescent="0.55000000000000004">
      <c r="A73" s="141"/>
      <c r="B73" s="56"/>
      <c r="C73" s="200"/>
      <c r="D73" s="200"/>
      <c r="E73" s="201"/>
      <c r="F73" s="13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row>
    <row r="74" spans="1:553" s="44" customFormat="1" ht="20.5" x14ac:dyDescent="0.55000000000000004">
      <c r="A74" s="137"/>
      <c r="B74" s="57"/>
      <c r="C74" s="196"/>
      <c r="D74" s="196"/>
      <c r="E74" s="196"/>
      <c r="F74" s="13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row>
    <row r="75" spans="1:553" s="44" customFormat="1" x14ac:dyDescent="0.55000000000000004">
      <c r="A75" s="143"/>
      <c r="B75" s="58"/>
      <c r="C75" s="361"/>
      <c r="D75" s="361"/>
      <c r="E75" s="362"/>
      <c r="F75" s="13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row>
    <row r="76" spans="1:553" ht="24.5" x14ac:dyDescent="0.55000000000000004">
      <c r="A76" s="135"/>
      <c r="B76" s="363" t="s">
        <v>136</v>
      </c>
      <c r="C76" s="364"/>
      <c r="D76" s="364"/>
      <c r="E76" s="365"/>
      <c r="F76" s="136"/>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row>
    <row r="77" spans="1:553" s="44" customFormat="1" x14ac:dyDescent="0.55000000000000004">
      <c r="A77" s="137"/>
      <c r="B77" s="356"/>
      <c r="C77" s="356"/>
      <c r="D77" s="357"/>
      <c r="E77" s="358"/>
      <c r="F77" s="13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row>
    <row r="78" spans="1:553" s="44" customFormat="1" x14ac:dyDescent="0.55000000000000004">
      <c r="A78" s="137"/>
      <c r="B78" s="356"/>
      <c r="C78" s="356"/>
      <c r="D78" s="194"/>
      <c r="E78" s="53"/>
      <c r="F78" s="13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row>
    <row r="79" spans="1:553" s="44" customFormat="1" ht="20.5" x14ac:dyDescent="0.55000000000000004">
      <c r="A79" s="137"/>
      <c r="B79" s="359" t="s">
        <v>132</v>
      </c>
      <c r="C79" s="360"/>
      <c r="D79" s="49"/>
      <c r="E79" s="59"/>
      <c r="F79" s="13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row>
    <row r="80" spans="1:553" s="44" customFormat="1" x14ac:dyDescent="0.55000000000000004">
      <c r="A80" s="137"/>
      <c r="B80" s="109" t="str">
        <f>'Data Validation Lists'!$B2</f>
        <v>مطبق كليًا  - Implemented</v>
      </c>
      <c r="C80" s="228">
        <f>COUNTIFS('حالة الالتزام بالضوابط للمرفق 2'!K170:K175,'Data Validation Lists'!B2,'حالة الالتزام بالضوابط للمرفق 2'!F170:F175,"أساسي
Main Control",'حالة الالتزام بالضوابط للمرفق 2'!I170:I175,'Data Validation Lists'!B12)</f>
        <v>2</v>
      </c>
      <c r="D80" s="47"/>
      <c r="E80" s="55"/>
      <c r="F80" s="13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row>
    <row r="81" spans="1:553" s="44" customFormat="1" ht="20.5" x14ac:dyDescent="0.55000000000000004">
      <c r="A81" s="137"/>
      <c r="B81" s="109" t="str">
        <f>'Data Validation Lists'!$B3</f>
        <v>مطبق جزئيًا  - Partially Implemented</v>
      </c>
      <c r="C81" s="228">
        <f>COUNTIFS('حالة الالتزام بالضوابط للمرفق 2'!K170:K175,'Data Validation Lists'!B3,'حالة الالتزام بالضوابط للمرفق 2'!F170:F175,"أساسي
Main Control",'حالة الالتزام بالضوابط للمرفق 2'!I170:I175,'Data Validation Lists'!B12)</f>
        <v>0</v>
      </c>
      <c r="D81" s="196"/>
      <c r="E81" s="197"/>
      <c r="F81" s="13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row>
    <row r="82" spans="1:553" s="44" customFormat="1" x14ac:dyDescent="0.55000000000000004">
      <c r="A82" s="137"/>
      <c r="B82" s="109" t="str">
        <f>'Data Validation Lists'!$B4</f>
        <v>غير مطبق  - Not Implemented</v>
      </c>
      <c r="C82" s="228">
        <f>COUNTIFS('حالة الالتزام بالضوابط للمرفق 2'!K170:K175,'Data Validation Lists'!B4,'حالة الالتزام بالضوابط للمرفق 2'!F170:F175,"أساسي
Main Control",'حالة الالتزام بالضوابط للمرفق 2'!I170:I175,'Data Validation Lists'!B12)</f>
        <v>0</v>
      </c>
      <c r="D82" s="198"/>
      <c r="E82" s="199"/>
      <c r="F82" s="13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row>
    <row r="83" spans="1:553" s="44" customFormat="1" x14ac:dyDescent="0.55000000000000004">
      <c r="A83" s="73"/>
      <c r="B83" s="109" t="str">
        <f>'Data Validation Lists'!$B5</f>
        <v>لاينطبق على الجهة  - Not Applicable</v>
      </c>
      <c r="C83" s="228">
        <f>COUNTIFS('حالة الالتزام بالضوابط للمرفق 2'!K170:K175,'Data Validation Lists'!B5,'حالة الالتزام بالضوابط للمرفق 2'!F170:F175,"أساسي
Main Control",'حالة الالتزام بالضوابط للمرفق 2'!I170:I175,'Data Validation Lists'!B12)</f>
        <v>0</v>
      </c>
      <c r="D83" s="60"/>
      <c r="E83" s="51"/>
      <c r="F83" s="80"/>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row>
    <row r="84" spans="1:553" s="44" customFormat="1" x14ac:dyDescent="0.55000000000000004">
      <c r="A84" s="73"/>
      <c r="B84" s="61"/>
      <c r="C84" s="61"/>
      <c r="D84" s="194"/>
      <c r="E84" s="53"/>
      <c r="F84" s="80"/>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row>
    <row r="85" spans="1:553" s="44" customFormat="1" x14ac:dyDescent="0.55000000000000004">
      <c r="A85" s="73"/>
      <c r="B85" s="62"/>
      <c r="C85" s="63"/>
      <c r="D85" s="49"/>
      <c r="E85" s="59"/>
      <c r="F85" s="80"/>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row>
    <row r="86" spans="1:553" s="44" customFormat="1" x14ac:dyDescent="0.55000000000000004">
      <c r="A86" s="73"/>
      <c r="B86" s="62"/>
      <c r="C86" s="63"/>
      <c r="D86" s="49"/>
      <c r="E86" s="59"/>
      <c r="F86" s="80"/>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row>
    <row r="87" spans="1:553" s="44" customFormat="1" x14ac:dyDescent="0.55000000000000004">
      <c r="A87" s="73"/>
      <c r="B87" s="62"/>
      <c r="C87" s="63"/>
      <c r="D87" s="49"/>
      <c r="E87" s="59"/>
      <c r="F87" s="80"/>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row>
    <row r="88" spans="1:553" s="44" customFormat="1" x14ac:dyDescent="0.55000000000000004">
      <c r="A88" s="135"/>
      <c r="D88" s="47"/>
      <c r="E88" s="55"/>
      <c r="F88" s="136"/>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row>
    <row r="89" spans="1:553" s="44" customFormat="1" ht="20.5" x14ac:dyDescent="0.55000000000000004">
      <c r="A89" s="137"/>
      <c r="B89" s="57"/>
      <c r="C89" s="351"/>
      <c r="D89" s="351"/>
      <c r="E89" s="352"/>
      <c r="F89" s="13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row>
    <row r="90" spans="1:553" s="44" customFormat="1" x14ac:dyDescent="0.55000000000000004">
      <c r="A90" s="137"/>
      <c r="B90" s="356"/>
      <c r="C90" s="356"/>
      <c r="D90" s="194"/>
      <c r="E90" s="53"/>
      <c r="F90" s="13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row>
    <row r="91" spans="1:553" s="44" customFormat="1" x14ac:dyDescent="0.55000000000000004">
      <c r="A91" s="141"/>
      <c r="B91" s="369"/>
      <c r="C91" s="369"/>
      <c r="D91" s="195"/>
      <c r="E91" s="70"/>
      <c r="F91" s="13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row>
    <row r="92" spans="1:553" s="44" customFormat="1" ht="15" customHeight="1" x14ac:dyDescent="0.55000000000000004">
      <c r="A92" s="137"/>
      <c r="B92" s="191"/>
      <c r="C92" s="54"/>
      <c r="D92" s="47"/>
      <c r="E92" s="47"/>
      <c r="F92" s="13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row>
    <row r="93" spans="1:553" s="44" customFormat="1" ht="15" customHeight="1" x14ac:dyDescent="0.55000000000000004">
      <c r="A93" s="137"/>
      <c r="B93" s="191"/>
      <c r="C93" s="54"/>
      <c r="D93" s="47"/>
      <c r="E93" s="47"/>
      <c r="F93" s="13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row>
    <row r="94" spans="1:553" s="44" customFormat="1" ht="19" thickBot="1" x14ac:dyDescent="0.6">
      <c r="A94" s="139" t="s">
        <v>421</v>
      </c>
      <c r="B94" s="125" t="str">
        <f>الرئيسية!D11</f>
        <v>عام</v>
      </c>
      <c r="C94" s="125"/>
      <c r="D94" s="192" t="s">
        <v>422</v>
      </c>
      <c r="E94" s="125" t="str">
        <f>الرئيسية!G11</f>
        <v>أبيض</v>
      </c>
      <c r="F94" s="126"/>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row>
    <row r="95" spans="1:553" s="44" customFormat="1" x14ac:dyDescent="0.550000000000000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row>
    <row r="96" spans="1:553" s="44" customFormat="1" ht="24.65" customHeight="1" x14ac:dyDescent="0.550000000000000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row>
    <row r="97" spans="1:519" s="44" customFormat="1" x14ac:dyDescent="0.550000000000000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row>
    <row r="98" spans="1:519" s="44" customFormat="1" x14ac:dyDescent="0.550000000000000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row>
    <row r="99" spans="1:519" s="44" customFormat="1" x14ac:dyDescent="0.550000000000000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row>
    <row r="100" spans="1:519" s="44" customFormat="1" ht="1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row>
    <row r="101" spans="1:519" s="44" customFormat="1" ht="1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row>
    <row r="102" spans="1:519" s="44" customFormat="1" ht="1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row>
    <row r="103" spans="1:519" s="44" customFormat="1" ht="15" customHeight="1" x14ac:dyDescent="0.550000000000000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row>
    <row r="104" spans="1:519" s="44" customFormat="1" ht="15" customHeight="1" x14ac:dyDescent="0.550000000000000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row>
    <row r="105" spans="1:519" s="44" customFormat="1" ht="15" customHeight="1" x14ac:dyDescent="0.550000000000000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row>
    <row r="106" spans="1:519" s="44" customFormat="1" ht="15" customHeight="1" x14ac:dyDescent="0.550000000000000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row>
    <row r="107" spans="1:519" s="44" customFormat="1" ht="15" customHeight="1" x14ac:dyDescent="0.550000000000000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row>
    <row r="108" spans="1:519" s="44" customFormat="1" ht="15" customHeight="1" x14ac:dyDescent="0.550000000000000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row>
    <row r="109" spans="1:519" s="44" customFormat="1" ht="15" customHeight="1" x14ac:dyDescent="0.550000000000000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row>
    <row r="110" spans="1:519" s="44" customFormat="1" x14ac:dyDescent="0.550000000000000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row>
    <row r="111" spans="1:519" s="44" customForma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row>
    <row r="112" spans="1:519" s="44" customForma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row>
    <row r="113" spans="1:271" s="44" customFormat="1" x14ac:dyDescent="0.550000000000000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row>
    <row r="114" spans="1:271" s="44" customFormat="1" ht="29.5" customHeight="1" x14ac:dyDescent="0.550000000000000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row>
    <row r="115" spans="1:271" s="44" customFormat="1" x14ac:dyDescent="0.550000000000000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row>
    <row r="116" spans="1:271" s="44" customFormat="1" x14ac:dyDescent="0.550000000000000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row>
    <row r="117" spans="1:271" s="44" customForma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row>
    <row r="118" spans="1:271" s="44" customFormat="1" x14ac:dyDescent="0.550000000000000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row>
    <row r="119" spans="1:271" s="44" customFormat="1" x14ac:dyDescent="0.550000000000000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row>
    <row r="120" spans="1:271" s="44" customForma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row>
    <row r="121" spans="1:271" s="44" customForma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row>
    <row r="122" spans="1:271" s="44" customFormat="1" x14ac:dyDescent="0.5500000000000000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row>
    <row r="123" spans="1:271" s="44" customFormat="1" x14ac:dyDescent="0.5500000000000000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row>
    <row r="124" spans="1:271" s="44" customFormat="1" x14ac:dyDescent="0.5500000000000000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row>
    <row r="125" spans="1:271" s="44" customFormat="1" ht="29.5" customHeight="1" x14ac:dyDescent="0.550000000000000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row>
    <row r="126" spans="1:271" s="44" customFormat="1" x14ac:dyDescent="0.5500000000000000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row>
    <row r="127" spans="1:271" s="44" customFormat="1" x14ac:dyDescent="0.5500000000000000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row>
    <row r="128" spans="1:271" s="44" customFormat="1" x14ac:dyDescent="0.550000000000000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row>
    <row r="129" spans="1:271" s="44" customFormat="1" x14ac:dyDescent="0.550000000000000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row>
    <row r="130" spans="1:271" s="44" customFormat="1" x14ac:dyDescent="0.5500000000000000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row>
    <row r="131" spans="1:271" s="44" customFormat="1" x14ac:dyDescent="0.5500000000000000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row>
    <row r="132" spans="1:271" s="44" customForma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row>
    <row r="133" spans="1:271" s="44" customFormat="1" x14ac:dyDescent="0.5500000000000000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row>
    <row r="134" spans="1:271" s="44" customFormat="1" x14ac:dyDescent="0.5500000000000000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row>
    <row r="135" spans="1:271" s="44" customForma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row>
    <row r="136" spans="1:271" s="44" customFormat="1" x14ac:dyDescent="0.5500000000000000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row>
    <row r="137" spans="1:271" s="44" customFormat="1" x14ac:dyDescent="0.5500000000000000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row>
    <row r="138" spans="1:271" s="44" customFormat="1" x14ac:dyDescent="0.5500000000000000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row>
    <row r="139" spans="1:271" s="44" customFormat="1" x14ac:dyDescent="0.5500000000000000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row>
    <row r="140" spans="1:271" s="44" customFormat="1" x14ac:dyDescent="0.550000000000000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row>
    <row r="141" spans="1:271" s="44" customFormat="1" ht="29.5" customHeight="1" x14ac:dyDescent="0.5500000000000000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row>
    <row r="142" spans="1:271" s="44" customFormat="1" x14ac:dyDescent="0.5500000000000000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row>
    <row r="143" spans="1:271" s="44" customFormat="1" x14ac:dyDescent="0.550000000000000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row>
    <row r="144" spans="1:271" s="44" customFormat="1" x14ac:dyDescent="0.5500000000000000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row>
    <row r="145" spans="1:271" s="44" customFormat="1" x14ac:dyDescent="0.5500000000000000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row>
    <row r="146" spans="1:271" s="44" customForma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row>
    <row r="147" spans="1:271" s="44" customForma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row>
    <row r="148" spans="1:271" s="44" customForma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row>
    <row r="149" spans="1:271" s="44" customFormat="1" x14ac:dyDescent="0.5500000000000000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row>
    <row r="150" spans="1:271" s="44" customFormat="1" x14ac:dyDescent="0.5500000000000000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row>
    <row r="151" spans="1:271" s="44" customFormat="1" x14ac:dyDescent="0.5500000000000000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row>
    <row r="152" spans="1:271" s="44" customFormat="1" x14ac:dyDescent="0.5500000000000000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row>
    <row r="153" spans="1:271" s="44" customFormat="1" x14ac:dyDescent="0.5500000000000000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row>
    <row r="154" spans="1:271" s="44" customFormat="1" x14ac:dyDescent="0.550000000000000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row>
    <row r="155" spans="1:271" s="44" customFormat="1" x14ac:dyDescent="0.550000000000000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row>
    <row r="156" spans="1:271" s="44" customFormat="1" x14ac:dyDescent="0.550000000000000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row>
    <row r="157" spans="1:271" s="44" customFormat="1" x14ac:dyDescent="0.5500000000000000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row>
    <row r="158" spans="1:271" s="44" customFormat="1" ht="29.5" customHeight="1" x14ac:dyDescent="0.5500000000000000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row>
    <row r="159" spans="1:271" s="44" customFormat="1" x14ac:dyDescent="0.5500000000000000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row>
    <row r="160" spans="1:271" s="44" customFormat="1" x14ac:dyDescent="0.5500000000000000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row>
    <row r="161" spans="1:271" s="44" customFormat="1" x14ac:dyDescent="0.5500000000000000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row>
    <row r="162" spans="1:271" s="44" customFormat="1" x14ac:dyDescent="0.5500000000000000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row>
    <row r="163" spans="1:271" s="44" customFormat="1" x14ac:dyDescent="0.5500000000000000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row>
    <row r="164" spans="1:271" s="44" customFormat="1" x14ac:dyDescent="0.5500000000000000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row>
    <row r="165" spans="1:271" s="44" customFormat="1" x14ac:dyDescent="0.5500000000000000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row>
    <row r="166" spans="1:271" s="44" customFormat="1" x14ac:dyDescent="0.5500000000000000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row>
    <row r="167" spans="1:271" s="44" customFormat="1" x14ac:dyDescent="0.5500000000000000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row>
    <row r="168" spans="1:271" s="44" customFormat="1" x14ac:dyDescent="0.5500000000000000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row>
    <row r="169" spans="1:271" s="44" customFormat="1" x14ac:dyDescent="0.5500000000000000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row>
    <row r="170" spans="1:271" s="44" customFormat="1" x14ac:dyDescent="0.5500000000000000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row>
    <row r="171" spans="1:271" s="44" customFormat="1" x14ac:dyDescent="0.5500000000000000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row>
    <row r="172" spans="1:271" s="44" customFormat="1" x14ac:dyDescent="0.5500000000000000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row>
    <row r="173" spans="1:271" s="44" customFormat="1" x14ac:dyDescent="0.5500000000000000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row>
    <row r="174" spans="1:271" s="44" customFormat="1" x14ac:dyDescent="0.5500000000000000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row>
    <row r="175" spans="1:271" s="44" customFormat="1" x14ac:dyDescent="0.5500000000000000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row>
    <row r="176" spans="1:271" s="44" customFormat="1" x14ac:dyDescent="0.5500000000000000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row>
    <row r="177" spans="1:271" s="44" customFormat="1" ht="29.5" customHeight="1" x14ac:dyDescent="0.5500000000000000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row>
    <row r="178" spans="1:271" s="44" customFormat="1" x14ac:dyDescent="0.5500000000000000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row>
    <row r="179" spans="1:271" s="44" customFormat="1" x14ac:dyDescent="0.5500000000000000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row>
    <row r="180" spans="1:271" s="44" customFormat="1" x14ac:dyDescent="0.5500000000000000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row>
    <row r="181" spans="1:271" s="44" customFormat="1" x14ac:dyDescent="0.5500000000000000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row>
    <row r="182" spans="1:271" s="44" customFormat="1" x14ac:dyDescent="0.5500000000000000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row>
    <row r="183" spans="1:271" s="44" customFormat="1" x14ac:dyDescent="0.5500000000000000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row>
    <row r="184" spans="1:271" s="44" customFormat="1" x14ac:dyDescent="0.5500000000000000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row>
    <row r="185" spans="1:271" s="44" customFormat="1" x14ac:dyDescent="0.5500000000000000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row>
    <row r="186" spans="1:271" s="44" customFormat="1" x14ac:dyDescent="0.5500000000000000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row>
    <row r="187" spans="1:271" s="44" customFormat="1" ht="29.5" customHeight="1" x14ac:dyDescent="0.5500000000000000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row>
    <row r="188" spans="1:271" s="44" customFormat="1" x14ac:dyDescent="0.5500000000000000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row>
    <row r="189" spans="1:271" s="44" customFormat="1" x14ac:dyDescent="0.5500000000000000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row>
    <row r="190" spans="1:271" s="44" customFormat="1" x14ac:dyDescent="0.5500000000000000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row>
    <row r="191" spans="1:271" s="44" customFormat="1" x14ac:dyDescent="0.5500000000000000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row>
    <row r="192" spans="1:271" s="44" customFormat="1" x14ac:dyDescent="0.5500000000000000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row>
    <row r="193" spans="1:271" s="44" customFormat="1" x14ac:dyDescent="0.5500000000000000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row>
    <row r="194" spans="1:271" s="44" customFormat="1" x14ac:dyDescent="0.5500000000000000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row>
    <row r="195" spans="1:271" s="44" customFormat="1" x14ac:dyDescent="0.5500000000000000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row>
    <row r="196" spans="1:271" s="44" customFormat="1" ht="29.5" customHeight="1" x14ac:dyDescent="0.5500000000000000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row>
    <row r="197" spans="1:271" s="44" customFormat="1" x14ac:dyDescent="0.5500000000000000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row>
    <row r="198" spans="1:271" s="44" customFormat="1" x14ac:dyDescent="0.5500000000000000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row>
    <row r="199" spans="1:271" s="44" customFormat="1" x14ac:dyDescent="0.5500000000000000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row>
    <row r="200" spans="1:271" s="44" customFormat="1" x14ac:dyDescent="0.5500000000000000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row>
    <row r="201" spans="1:271" s="44" customFormat="1" x14ac:dyDescent="0.5500000000000000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row>
    <row r="202" spans="1:271" s="44" customFormat="1" x14ac:dyDescent="0.5500000000000000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row>
    <row r="203" spans="1:271" s="44" customFormat="1" x14ac:dyDescent="0.5500000000000000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row>
    <row r="204" spans="1:271" s="44" customFormat="1" x14ac:dyDescent="0.550000000000000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row>
    <row r="205" spans="1:271" s="44" customFormat="1" x14ac:dyDescent="0.5500000000000000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row>
    <row r="206" spans="1:271" s="44" customFormat="1" x14ac:dyDescent="0.5500000000000000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row>
    <row r="207" spans="1:271" s="44" customFormat="1" x14ac:dyDescent="0.5500000000000000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row>
    <row r="208" spans="1:271" s="44" customFormat="1" x14ac:dyDescent="0.5500000000000000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row>
    <row r="209" spans="1:271" s="44" customFormat="1" x14ac:dyDescent="0.5500000000000000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row>
    <row r="210" spans="1:271" s="44" customFormat="1" ht="29.5" customHeight="1" x14ac:dyDescent="0.5500000000000000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row>
    <row r="211" spans="1:271" s="44" customFormat="1" x14ac:dyDescent="0.5500000000000000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row>
    <row r="212" spans="1:271" s="44" customFormat="1" x14ac:dyDescent="0.5500000000000000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row>
    <row r="213" spans="1:271" s="44" customFormat="1" x14ac:dyDescent="0.5500000000000000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row>
    <row r="214" spans="1:271" s="44" customFormat="1" x14ac:dyDescent="0.550000000000000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row>
    <row r="215" spans="1:271" s="44" customFormat="1" x14ac:dyDescent="0.550000000000000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row>
    <row r="216" spans="1:271" s="44" customFormat="1" x14ac:dyDescent="0.5500000000000000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row>
    <row r="217" spans="1:271" s="44" customFormat="1" ht="29.5" customHeight="1" x14ac:dyDescent="0.5500000000000000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row>
    <row r="218" spans="1:271" s="44" customFormat="1" x14ac:dyDescent="0.5500000000000000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row>
    <row r="219" spans="1:271" s="44" customFormat="1" x14ac:dyDescent="0.5500000000000000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row>
    <row r="220" spans="1:271" s="44" customFormat="1" x14ac:dyDescent="0.5500000000000000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row>
    <row r="221" spans="1:271" s="44" customFormat="1" x14ac:dyDescent="0.5500000000000000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row>
    <row r="222" spans="1:271" s="44" customFormat="1" x14ac:dyDescent="0.5500000000000000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row>
    <row r="223" spans="1:271" s="44" customFormat="1" x14ac:dyDescent="0.5500000000000000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c r="IX223" s="48"/>
      <c r="IY223" s="48"/>
      <c r="IZ223" s="48"/>
      <c r="JA223" s="48"/>
      <c r="JB223" s="48"/>
      <c r="JC223" s="48"/>
      <c r="JD223" s="48"/>
      <c r="JE223" s="48"/>
      <c r="JF223" s="48"/>
      <c r="JG223" s="48"/>
      <c r="JH223" s="48"/>
      <c r="JI223" s="48"/>
      <c r="JJ223" s="48"/>
      <c r="JK223" s="48"/>
    </row>
    <row r="224" spans="1:271" s="44" customFormat="1" x14ac:dyDescent="0.5500000000000000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c r="IX224" s="48"/>
      <c r="IY224" s="48"/>
      <c r="IZ224" s="48"/>
      <c r="JA224" s="48"/>
      <c r="JB224" s="48"/>
      <c r="JC224" s="48"/>
      <c r="JD224" s="48"/>
      <c r="JE224" s="48"/>
      <c r="JF224" s="48"/>
      <c r="JG224" s="48"/>
      <c r="JH224" s="48"/>
      <c r="JI224" s="48"/>
      <c r="JJ224" s="48"/>
      <c r="JK224" s="48"/>
    </row>
    <row r="225" spans="1:271" s="44" customFormat="1" x14ac:dyDescent="0.5500000000000000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c r="IX225" s="48"/>
      <c r="IY225" s="48"/>
      <c r="IZ225" s="48"/>
      <c r="JA225" s="48"/>
      <c r="JB225" s="48"/>
      <c r="JC225" s="48"/>
      <c r="JD225" s="48"/>
      <c r="JE225" s="48"/>
      <c r="JF225" s="48"/>
      <c r="JG225" s="48"/>
      <c r="JH225" s="48"/>
      <c r="JI225" s="48"/>
      <c r="JJ225" s="48"/>
      <c r="JK225" s="48"/>
    </row>
    <row r="226" spans="1:271" s="44" customFormat="1" ht="29.5" customHeight="1" x14ac:dyDescent="0.5500000000000000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row>
    <row r="227" spans="1:271" s="44" customFormat="1" x14ac:dyDescent="0.5500000000000000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c r="IX227" s="48"/>
      <c r="IY227" s="48"/>
      <c r="IZ227" s="48"/>
      <c r="JA227" s="48"/>
      <c r="JB227" s="48"/>
      <c r="JC227" s="48"/>
      <c r="JD227" s="48"/>
      <c r="JE227" s="48"/>
      <c r="JF227" s="48"/>
      <c r="JG227" s="48"/>
      <c r="JH227" s="48"/>
      <c r="JI227" s="48"/>
      <c r="JJ227" s="48"/>
      <c r="JK227" s="48"/>
    </row>
    <row r="228" spans="1:271" s="44" customFormat="1" x14ac:dyDescent="0.5500000000000000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row>
    <row r="229" spans="1:271" s="44" customFormat="1" x14ac:dyDescent="0.5500000000000000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row>
    <row r="230" spans="1:271" s="44" customFormat="1" x14ac:dyDescent="0.5500000000000000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c r="JB230" s="48"/>
      <c r="JC230" s="48"/>
      <c r="JD230" s="48"/>
      <c r="JE230" s="48"/>
      <c r="JF230" s="48"/>
      <c r="JG230" s="48"/>
      <c r="JH230" s="48"/>
      <c r="JI230" s="48"/>
      <c r="JJ230" s="48"/>
      <c r="JK230" s="48"/>
    </row>
    <row r="231" spans="1:271" s="44" customFormat="1" x14ac:dyDescent="0.5500000000000000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c r="IX231" s="48"/>
      <c r="IY231" s="48"/>
      <c r="IZ231" s="48"/>
      <c r="JA231" s="48"/>
      <c r="JB231" s="48"/>
      <c r="JC231" s="48"/>
      <c r="JD231" s="48"/>
      <c r="JE231" s="48"/>
      <c r="JF231" s="48"/>
      <c r="JG231" s="48"/>
      <c r="JH231" s="48"/>
      <c r="JI231" s="48"/>
      <c r="JJ231" s="48"/>
      <c r="JK231" s="48"/>
    </row>
    <row r="232" spans="1:271" s="44" customFormat="1" x14ac:dyDescent="0.5500000000000000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c r="IX232" s="48"/>
      <c r="IY232" s="48"/>
      <c r="IZ232" s="48"/>
      <c r="JA232" s="48"/>
      <c r="JB232" s="48"/>
      <c r="JC232" s="48"/>
      <c r="JD232" s="48"/>
      <c r="JE232" s="48"/>
      <c r="JF232" s="48"/>
      <c r="JG232" s="48"/>
      <c r="JH232" s="48"/>
      <c r="JI232" s="48"/>
      <c r="JJ232" s="48"/>
      <c r="JK232" s="48"/>
    </row>
    <row r="233" spans="1:271" s="44" customFormat="1" x14ac:dyDescent="0.5500000000000000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row>
    <row r="234" spans="1:271" s="44" customFormat="1" x14ac:dyDescent="0.5500000000000000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row>
    <row r="235" spans="1:271" s="44" customFormat="1" x14ac:dyDescent="0.5500000000000000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row>
    <row r="236" spans="1:271" s="44" customFormat="1" x14ac:dyDescent="0.5500000000000000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row>
    <row r="237" spans="1:271" s="44" customFormat="1" ht="29.5" customHeight="1" x14ac:dyDescent="0.5500000000000000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row>
    <row r="238" spans="1:271" s="44" customFormat="1" x14ac:dyDescent="0.5500000000000000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row>
    <row r="239" spans="1:271" s="44" customFormat="1" x14ac:dyDescent="0.5500000000000000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row>
    <row r="240" spans="1:271" s="44" customFormat="1" x14ac:dyDescent="0.5500000000000000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row>
    <row r="241" spans="1:271" s="44" customFormat="1" x14ac:dyDescent="0.5500000000000000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row>
    <row r="242" spans="1:271" s="44" customFormat="1" x14ac:dyDescent="0.5500000000000000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row>
    <row r="243" spans="1:271" s="44" customFormat="1" x14ac:dyDescent="0.5500000000000000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row>
    <row r="244" spans="1:271" s="44" customFormat="1" x14ac:dyDescent="0.5500000000000000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row>
    <row r="245" spans="1:271" s="44" customFormat="1" x14ac:dyDescent="0.5500000000000000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row>
    <row r="246" spans="1:271" s="44" customFormat="1" x14ac:dyDescent="0.5500000000000000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row>
    <row r="247" spans="1:271" s="44" customFormat="1" ht="29.5" customHeight="1" x14ac:dyDescent="0.5500000000000000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row>
    <row r="248" spans="1:271" s="44" customFormat="1" x14ac:dyDescent="0.5500000000000000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row>
    <row r="249" spans="1:271" s="44" customFormat="1" x14ac:dyDescent="0.5500000000000000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row>
    <row r="250" spans="1:271" s="44" customFormat="1" x14ac:dyDescent="0.5500000000000000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row>
    <row r="251" spans="1:271" s="44" customFormat="1" x14ac:dyDescent="0.5500000000000000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row>
    <row r="252" spans="1:271" s="44" customFormat="1" x14ac:dyDescent="0.5500000000000000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row>
    <row r="253" spans="1:271" s="44" customFormat="1" x14ac:dyDescent="0.5500000000000000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row>
    <row r="254" spans="1:271" s="44" customFormat="1" x14ac:dyDescent="0.5500000000000000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row>
    <row r="255" spans="1:271" s="44" customFormat="1" x14ac:dyDescent="0.5500000000000000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row>
    <row r="256" spans="1:271" s="44" customFormat="1" x14ac:dyDescent="0.5500000000000000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row>
    <row r="257" spans="1:271" s="44" customFormat="1" x14ac:dyDescent="0.5500000000000000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row>
    <row r="258" spans="1:271" s="44" customFormat="1" x14ac:dyDescent="0.5500000000000000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row>
    <row r="259" spans="1:271" s="44" customFormat="1" x14ac:dyDescent="0.5500000000000000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row>
    <row r="260" spans="1:271" s="44" customFormat="1" x14ac:dyDescent="0.5500000000000000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row>
    <row r="261" spans="1:271" s="44" customFormat="1" x14ac:dyDescent="0.5500000000000000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row>
    <row r="262" spans="1:271" s="44" customFormat="1" x14ac:dyDescent="0.5500000000000000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row>
    <row r="263" spans="1:271" s="44" customFormat="1" x14ac:dyDescent="0.5500000000000000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row>
    <row r="264" spans="1:271" s="44" customFormat="1" x14ac:dyDescent="0.5500000000000000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row>
    <row r="265" spans="1:271" s="44" customFormat="1" ht="29.5" customHeight="1" x14ac:dyDescent="0.5500000000000000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row>
    <row r="266" spans="1:271" s="44" customForma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row>
    <row r="267" spans="1:271" s="44" customFormat="1" x14ac:dyDescent="0.5500000000000000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row>
    <row r="268" spans="1:271" s="44" customFormat="1" x14ac:dyDescent="0.5500000000000000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row>
    <row r="269" spans="1:271" s="44" customForma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row>
    <row r="270" spans="1:271" s="44" customFormat="1" x14ac:dyDescent="0.5500000000000000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row>
    <row r="271" spans="1:271" s="44" customFormat="1" x14ac:dyDescent="0.5500000000000000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row>
    <row r="272" spans="1:271" s="44" customFormat="1" x14ac:dyDescent="0.5500000000000000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row>
    <row r="273" spans="1:271" s="44" customFormat="1" x14ac:dyDescent="0.5500000000000000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row>
    <row r="274" spans="1:271" s="44" customFormat="1" x14ac:dyDescent="0.5500000000000000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row>
    <row r="275" spans="1:271" s="44" customFormat="1" x14ac:dyDescent="0.5500000000000000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row>
    <row r="276" spans="1:271" s="44" customFormat="1" x14ac:dyDescent="0.5500000000000000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row>
    <row r="277" spans="1:271" s="44" customFormat="1" x14ac:dyDescent="0.5500000000000000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row>
    <row r="278" spans="1:271" s="44" customFormat="1" x14ac:dyDescent="0.5500000000000000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row>
    <row r="279" spans="1:271" s="44" customFormat="1" x14ac:dyDescent="0.5500000000000000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row>
    <row r="280" spans="1:271" s="44" customFormat="1" x14ac:dyDescent="0.5500000000000000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row>
    <row r="281" spans="1:271" s="44" customFormat="1" ht="29.5" customHeight="1" x14ac:dyDescent="0.5500000000000000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row>
    <row r="282" spans="1:271" s="44" customFormat="1" x14ac:dyDescent="0.5500000000000000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row>
    <row r="283" spans="1:271" s="44" customFormat="1" x14ac:dyDescent="0.5500000000000000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row>
    <row r="284" spans="1:271" s="44" customFormat="1" x14ac:dyDescent="0.5500000000000000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row>
    <row r="285" spans="1:271" s="44" customFormat="1" x14ac:dyDescent="0.5500000000000000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row>
    <row r="286" spans="1:271" s="44" customFormat="1" x14ac:dyDescent="0.5500000000000000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row>
    <row r="287" spans="1:271" s="44" customFormat="1" x14ac:dyDescent="0.550000000000000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row>
    <row r="288" spans="1:271" s="44" customFormat="1" x14ac:dyDescent="0.550000000000000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row>
    <row r="289" spans="1:271" s="44" customFormat="1" x14ac:dyDescent="0.5500000000000000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row>
    <row r="290" spans="1:271" s="44" customFormat="1" x14ac:dyDescent="0.5500000000000000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row>
    <row r="291" spans="1:271" s="44" customFormat="1" x14ac:dyDescent="0.5500000000000000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row>
    <row r="292" spans="1:271" s="44" customFormat="1" x14ac:dyDescent="0.5500000000000000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row>
    <row r="293" spans="1:271" s="44" customFormat="1" x14ac:dyDescent="0.5500000000000000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row>
    <row r="294" spans="1:271" s="44" customFormat="1" ht="29.5" customHeight="1" x14ac:dyDescent="0.5500000000000000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row>
    <row r="295" spans="1:271" s="44" customFormat="1" x14ac:dyDescent="0.5500000000000000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row>
    <row r="296" spans="1:271" s="44" customFormat="1" x14ac:dyDescent="0.5500000000000000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row>
    <row r="297" spans="1:271" s="44" customFormat="1" x14ac:dyDescent="0.5500000000000000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row>
    <row r="298" spans="1:271" s="44" customFormat="1" x14ac:dyDescent="0.5500000000000000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row>
    <row r="299" spans="1:271" s="44" customFormat="1" x14ac:dyDescent="0.5500000000000000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row>
    <row r="300" spans="1:271" s="44" customFormat="1" x14ac:dyDescent="0.5500000000000000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row>
    <row r="301" spans="1:271" s="44" customFormat="1" x14ac:dyDescent="0.5500000000000000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row>
    <row r="302" spans="1:271" s="44" customFormat="1" x14ac:dyDescent="0.5500000000000000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row>
    <row r="303" spans="1:271" s="44" customFormat="1" x14ac:dyDescent="0.5500000000000000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c r="IX303" s="48"/>
      <c r="IY303" s="48"/>
      <c r="IZ303" s="48"/>
      <c r="JA303" s="48"/>
      <c r="JB303" s="48"/>
      <c r="JC303" s="48"/>
      <c r="JD303" s="48"/>
      <c r="JE303" s="48"/>
      <c r="JF303" s="48"/>
      <c r="JG303" s="48"/>
      <c r="JH303" s="48"/>
      <c r="JI303" s="48"/>
      <c r="JJ303" s="48"/>
      <c r="JK303" s="48"/>
    </row>
    <row r="304" spans="1:271" s="44" customFormat="1" x14ac:dyDescent="0.550000000000000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c r="IX304" s="48"/>
      <c r="IY304" s="48"/>
      <c r="IZ304" s="48"/>
      <c r="JA304" s="48"/>
      <c r="JB304" s="48"/>
      <c r="JC304" s="48"/>
      <c r="JD304" s="48"/>
      <c r="JE304" s="48"/>
      <c r="JF304" s="48"/>
      <c r="JG304" s="48"/>
      <c r="JH304" s="48"/>
      <c r="JI304" s="48"/>
      <c r="JJ304" s="48"/>
      <c r="JK304" s="48"/>
    </row>
    <row r="305" spans="1:271" s="44" customFormat="1" x14ac:dyDescent="0.5500000000000000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c r="IX305" s="48"/>
      <c r="IY305" s="48"/>
      <c r="IZ305" s="48"/>
      <c r="JA305" s="48"/>
      <c r="JB305" s="48"/>
      <c r="JC305" s="48"/>
      <c r="JD305" s="48"/>
      <c r="JE305" s="48"/>
      <c r="JF305" s="48"/>
      <c r="JG305" s="48"/>
      <c r="JH305" s="48"/>
      <c r="JI305" s="48"/>
      <c r="JJ305" s="48"/>
      <c r="JK305" s="48"/>
    </row>
    <row r="306" spans="1:271" s="44" customFormat="1" x14ac:dyDescent="0.5500000000000000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c r="IX306" s="48"/>
      <c r="IY306" s="48"/>
      <c r="IZ306" s="48"/>
      <c r="JA306" s="48"/>
      <c r="JB306" s="48"/>
      <c r="JC306" s="48"/>
      <c r="JD306" s="48"/>
      <c r="JE306" s="48"/>
      <c r="JF306" s="48"/>
      <c r="JG306" s="48"/>
      <c r="JH306" s="48"/>
      <c r="JI306" s="48"/>
      <c r="JJ306" s="48"/>
      <c r="JK306" s="48"/>
    </row>
    <row r="307" spans="1:271" s="44" customFormat="1" x14ac:dyDescent="0.5500000000000000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c r="IX307" s="48"/>
      <c r="IY307" s="48"/>
      <c r="IZ307" s="48"/>
      <c r="JA307" s="48"/>
      <c r="JB307" s="48"/>
      <c r="JC307" s="48"/>
      <c r="JD307" s="48"/>
      <c r="JE307" s="48"/>
      <c r="JF307" s="48"/>
      <c r="JG307" s="48"/>
      <c r="JH307" s="48"/>
      <c r="JI307" s="48"/>
      <c r="JJ307" s="48"/>
      <c r="JK307" s="48"/>
    </row>
    <row r="308" spans="1:271" s="44" customFormat="1" x14ac:dyDescent="0.5500000000000000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c r="IX308" s="48"/>
      <c r="IY308" s="48"/>
      <c r="IZ308" s="48"/>
      <c r="JA308" s="48"/>
      <c r="JB308" s="48"/>
      <c r="JC308" s="48"/>
      <c r="JD308" s="48"/>
      <c r="JE308" s="48"/>
      <c r="JF308" s="48"/>
      <c r="JG308" s="48"/>
      <c r="JH308" s="48"/>
      <c r="JI308" s="48"/>
      <c r="JJ308" s="48"/>
      <c r="JK308" s="48"/>
    </row>
    <row r="309" spans="1:271" s="44" customFormat="1" x14ac:dyDescent="0.5500000000000000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c r="IX309" s="48"/>
      <c r="IY309" s="48"/>
      <c r="IZ309" s="48"/>
      <c r="JA309" s="48"/>
      <c r="JB309" s="48"/>
      <c r="JC309" s="48"/>
      <c r="JD309" s="48"/>
      <c r="JE309" s="48"/>
      <c r="JF309" s="48"/>
      <c r="JG309" s="48"/>
      <c r="JH309" s="48"/>
      <c r="JI309" s="48"/>
      <c r="JJ309" s="48"/>
      <c r="JK309" s="48"/>
    </row>
    <row r="310" spans="1:271" s="44" customFormat="1" ht="29.5" customHeight="1" x14ac:dyDescent="0.5500000000000000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c r="IX310" s="48"/>
      <c r="IY310" s="48"/>
      <c r="IZ310" s="48"/>
      <c r="JA310" s="48"/>
      <c r="JB310" s="48"/>
      <c r="JC310" s="48"/>
      <c r="JD310" s="48"/>
      <c r="JE310" s="48"/>
      <c r="JF310" s="48"/>
      <c r="JG310" s="48"/>
      <c r="JH310" s="48"/>
      <c r="JI310" s="48"/>
      <c r="JJ310" s="48"/>
      <c r="JK310" s="48"/>
    </row>
    <row r="311" spans="1:271" s="44" customFormat="1" x14ac:dyDescent="0.5500000000000000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row>
    <row r="312" spans="1:271" s="44" customFormat="1" x14ac:dyDescent="0.5500000000000000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row>
    <row r="313" spans="1:271" s="44" customFormat="1" x14ac:dyDescent="0.5500000000000000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row>
    <row r="314" spans="1:271" s="44" customFormat="1" x14ac:dyDescent="0.5500000000000000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row>
    <row r="315" spans="1:271" s="44" customFormat="1" x14ac:dyDescent="0.5500000000000000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row>
    <row r="316" spans="1:271" s="44" customFormat="1" x14ac:dyDescent="0.5500000000000000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row>
    <row r="317" spans="1:271" s="44" customFormat="1" x14ac:dyDescent="0.5500000000000000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row>
    <row r="318" spans="1:271" s="44" customFormat="1" x14ac:dyDescent="0.5500000000000000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row>
    <row r="319" spans="1:271" s="44" customFormat="1" x14ac:dyDescent="0.5500000000000000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row>
    <row r="320" spans="1:271" s="44" customFormat="1" x14ac:dyDescent="0.5500000000000000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row>
    <row r="321" spans="1:271" s="44" customFormat="1" x14ac:dyDescent="0.5500000000000000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row>
    <row r="322" spans="1:271" s="71" customFormat="1" x14ac:dyDescent="0.5500000000000000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row>
  </sheetData>
  <sheetProtection algorithmName="SHA-512" hashValue="NV+CrvQaf39pcmQRJEJuWCIeHJrgRPr4YncVXo3miJZUiROtbwGMIUHrrOtzT2x/IzJ+2v7GBONqS4I5+Fn/4A==" saltValue="N6ftLEXQv09a0Mz/Kp5xZA==" spinCount="100000" sheet="1" objects="1" scenarios="1"/>
  <mergeCells count="33">
    <mergeCell ref="B79:C79"/>
    <mergeCell ref="C89:E89"/>
    <mergeCell ref="B90:B91"/>
    <mergeCell ref="C90:C91"/>
    <mergeCell ref="B62:C62"/>
    <mergeCell ref="C72:E72"/>
    <mergeCell ref="C75:E75"/>
    <mergeCell ref="B76:E76"/>
    <mergeCell ref="B77:B78"/>
    <mergeCell ref="C77:C78"/>
    <mergeCell ref="D77:E77"/>
    <mergeCell ref="B44:C44"/>
    <mergeCell ref="C54:E54"/>
    <mergeCell ref="C55:E55"/>
    <mergeCell ref="B59:E59"/>
    <mergeCell ref="B60:B61"/>
    <mergeCell ref="C60:C61"/>
    <mergeCell ref="D60:E60"/>
    <mergeCell ref="B26:C26"/>
    <mergeCell ref="C36:E36"/>
    <mergeCell ref="C40:E40"/>
    <mergeCell ref="B41:E41"/>
    <mergeCell ref="B42:B43"/>
    <mergeCell ref="C42:C43"/>
    <mergeCell ref="D42:E42"/>
    <mergeCell ref="B24:B25"/>
    <mergeCell ref="C24:C25"/>
    <mergeCell ref="D24:E24"/>
    <mergeCell ref="B5:E5"/>
    <mergeCell ref="B7:C7"/>
    <mergeCell ref="C19:E19"/>
    <mergeCell ref="C22:E22"/>
    <mergeCell ref="B23:E23"/>
  </mergeCell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5" operator="equal" id="{06C2D339-CC01-4DE4-B324-79520FD0A8AA}">
            <xm:f>'Data Validation Lists'!$B$5</xm:f>
            <x14:dxf>
              <font>
                <b/>
                <i val="0"/>
                <color theme="0"/>
              </font>
              <fill>
                <patternFill>
                  <bgColor rgb="FF757575"/>
                </patternFill>
              </fill>
            </x14:dxf>
          </x14:cfRule>
          <x14:cfRule type="cellIs" priority="6" operator="equal" id="{C045A566-37F1-4A65-903C-D698776DDE5E}">
            <xm:f>'Data Validation Lists'!$B$4</xm:f>
            <x14:dxf>
              <font>
                <b/>
                <i val="0"/>
                <color theme="0"/>
              </font>
              <fill>
                <patternFill>
                  <bgColor rgb="FFFF0000"/>
                </patternFill>
              </fill>
            </x14:dxf>
          </x14:cfRule>
          <x14:cfRule type="cellIs" priority="7" operator="equal" id="{8102956B-A715-49C4-B96F-8B58E547E660}">
            <xm:f>'Data Validation Lists'!$B$3</xm:f>
            <x14:dxf>
              <font>
                <b/>
                <i val="0"/>
                <color theme="0"/>
              </font>
              <fill>
                <patternFill>
                  <bgColor rgb="FFFFC000"/>
                </patternFill>
              </fill>
            </x14:dxf>
          </x14:cfRule>
          <x14:cfRule type="cellIs" priority="8" operator="equal" id="{6EC0CF68-2E42-4CAD-AB6C-92EFC5C27966}">
            <xm:f>'Data Validation Lists'!$B$2</xm:f>
            <x14:dxf>
              <font>
                <b/>
                <i val="0"/>
                <color theme="0"/>
              </font>
              <fill>
                <patternFill>
                  <bgColor rgb="FF70AD47"/>
                </patternFill>
              </fill>
            </x14:dxf>
          </x14:cfRule>
          <xm:sqref>D94:F94</xm:sqref>
        </x14:conditionalFormatting>
        <x14:conditionalFormatting xmlns:xm="http://schemas.microsoft.com/office/excel/2006/main">
          <x14:cfRule type="cellIs" priority="1" operator="equal" id="{8347D905-579D-40D1-A61F-060F14F9EE6D}">
            <xm:f>'Data Validation Lists'!$B$5</xm:f>
            <x14:dxf>
              <font>
                <b/>
                <i val="0"/>
                <color theme="0"/>
              </font>
              <fill>
                <patternFill>
                  <bgColor rgb="FF757575"/>
                </patternFill>
              </fill>
            </x14:dxf>
          </x14:cfRule>
          <x14:cfRule type="cellIs" priority="2" operator="equal" id="{3BC9EFFD-B2A8-4AF0-BCF0-5F641BB64C6C}">
            <xm:f>'Data Validation Lists'!$B$4</xm:f>
            <x14:dxf>
              <font>
                <b/>
                <i val="0"/>
                <color theme="0"/>
              </font>
              <fill>
                <patternFill>
                  <bgColor rgb="FFFF0000"/>
                </patternFill>
              </fill>
            </x14:dxf>
          </x14:cfRule>
          <x14:cfRule type="cellIs" priority="3" operator="equal" id="{37295AD2-BB41-439A-8A0E-EA1E51587BC3}">
            <xm:f>'Data Validation Lists'!$B$3</xm:f>
            <x14:dxf>
              <font>
                <b/>
                <i val="0"/>
                <color theme="0"/>
              </font>
              <fill>
                <patternFill>
                  <bgColor rgb="FFFFC000"/>
                </patternFill>
              </fill>
            </x14:dxf>
          </x14:cfRule>
          <x14:cfRule type="cellIs" priority="4" operator="equal" id="{03EA2BA7-4078-4920-9222-8B834290C4AB}">
            <xm:f>'Data Validation Lists'!$B$2</xm:f>
            <x14:dxf>
              <font>
                <b/>
                <i val="0"/>
                <color theme="0"/>
              </font>
              <fill>
                <patternFill>
                  <bgColor rgb="FF70AD47"/>
                </patternFill>
              </fill>
            </x14:dxf>
          </x14:cfRule>
          <xm:sqref>D94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G15"/>
  <sheetViews>
    <sheetView showGridLines="0" rightToLeft="1" zoomScaleNormal="100" workbookViewId="0">
      <selection activeCell="K7" sqref="K7:K43"/>
    </sheetView>
  </sheetViews>
  <sheetFormatPr defaultColWidth="8.81640625" defaultRowHeight="18.5" x14ac:dyDescent="0.55000000000000004"/>
  <cols>
    <col min="1" max="1" width="18.1796875" style="78" customWidth="1"/>
    <col min="2" max="2" width="23.6328125" style="78" customWidth="1"/>
    <col min="3" max="3" width="36.453125" style="78" customWidth="1"/>
    <col min="4" max="4" width="18.1796875" style="78" customWidth="1"/>
    <col min="5" max="5" width="29.81640625" style="78" customWidth="1"/>
    <col min="6" max="6" width="13.1796875" style="78" customWidth="1"/>
    <col min="7" max="16384" width="8.81640625" style="78"/>
  </cols>
  <sheetData>
    <row r="1" spans="1:7" x14ac:dyDescent="0.55000000000000004">
      <c r="A1" s="132"/>
      <c r="B1" s="133"/>
      <c r="C1" s="133"/>
      <c r="D1" s="133"/>
      <c r="E1" s="133"/>
      <c r="F1" s="99"/>
    </row>
    <row r="2" spans="1:7" x14ac:dyDescent="0.55000000000000004">
      <c r="A2" s="130"/>
      <c r="B2" s="131"/>
      <c r="C2" s="131"/>
      <c r="D2" s="131"/>
      <c r="E2" s="131"/>
      <c r="F2" s="80"/>
    </row>
    <row r="3" spans="1:7" ht="72.650000000000006" customHeight="1" x14ac:dyDescent="0.55000000000000004">
      <c r="A3" s="130"/>
      <c r="B3" s="131"/>
      <c r="C3" s="131"/>
      <c r="D3" s="131"/>
      <c r="E3" s="131"/>
      <c r="F3" s="80"/>
      <c r="G3" s="79"/>
    </row>
    <row r="4" spans="1:7" ht="30" customHeight="1" x14ac:dyDescent="0.55000000000000004">
      <c r="A4" s="73"/>
      <c r="B4" s="82"/>
      <c r="C4" s="202"/>
      <c r="D4" s="82"/>
      <c r="E4" s="202"/>
      <c r="F4" s="80"/>
    </row>
    <row r="5" spans="1:7" ht="27" x14ac:dyDescent="0.55000000000000004">
      <c r="A5" s="73"/>
      <c r="B5" s="207"/>
      <c r="C5" s="207"/>
      <c r="D5" s="83"/>
      <c r="E5" s="84"/>
      <c r="F5" s="80"/>
    </row>
    <row r="6" spans="1:7" ht="27" x14ac:dyDescent="0.55000000000000004">
      <c r="A6" s="73"/>
      <c r="B6" s="207"/>
      <c r="C6" s="207"/>
      <c r="D6" s="83"/>
      <c r="E6" s="84"/>
      <c r="F6" s="80"/>
      <c r="G6" s="81"/>
    </row>
    <row r="7" spans="1:7" x14ac:dyDescent="0.55000000000000004">
      <c r="A7" s="73"/>
      <c r="B7" s="44"/>
      <c r="C7" s="44"/>
      <c r="D7" s="44"/>
      <c r="E7" s="44"/>
      <c r="F7" s="80"/>
    </row>
    <row r="8" spans="1:7" ht="42" customHeight="1" x14ac:dyDescent="0.55000000000000004">
      <c r="A8" s="73"/>
      <c r="B8" s="299" t="s">
        <v>125</v>
      </c>
      <c r="C8" s="300"/>
      <c r="D8" s="300"/>
      <c r="E8" s="301"/>
      <c r="F8" s="80"/>
    </row>
    <row r="9" spans="1:7" ht="39" customHeight="1" x14ac:dyDescent="0.55000000000000004">
      <c r="A9" s="73"/>
      <c r="B9" s="106" t="s">
        <v>127</v>
      </c>
      <c r="C9" s="219"/>
      <c r="D9" s="106" t="s">
        <v>126</v>
      </c>
      <c r="E9" s="217"/>
      <c r="F9" s="80"/>
    </row>
    <row r="10" spans="1:7" ht="74" x14ac:dyDescent="0.55000000000000004">
      <c r="A10" s="73"/>
      <c r="B10" s="107" t="s">
        <v>509</v>
      </c>
      <c r="C10" s="220"/>
      <c r="D10" s="106" t="s">
        <v>128</v>
      </c>
      <c r="E10" s="218" t="s">
        <v>122</v>
      </c>
      <c r="F10" s="80"/>
      <c r="G10" s="81"/>
    </row>
    <row r="11" spans="1:7" ht="141" customHeight="1" x14ac:dyDescent="0.55000000000000004">
      <c r="A11" s="73"/>
      <c r="B11" s="106" t="s">
        <v>130</v>
      </c>
      <c r="C11" s="219"/>
      <c r="D11" s="106" t="s">
        <v>131</v>
      </c>
      <c r="E11" s="217"/>
      <c r="F11" s="80"/>
    </row>
    <row r="12" spans="1:7" ht="63" customHeight="1" x14ac:dyDescent="0.55000000000000004">
      <c r="A12" s="73"/>
      <c r="B12" s="61"/>
      <c r="C12" s="85"/>
      <c r="D12" s="61"/>
      <c r="E12" s="44"/>
      <c r="F12" s="80"/>
    </row>
    <row r="13" spans="1:7" ht="50.25" customHeight="1" x14ac:dyDescent="0.55000000000000004">
      <c r="A13" s="73"/>
      <c r="B13" s="299" t="s">
        <v>129</v>
      </c>
      <c r="C13" s="300"/>
      <c r="D13" s="301"/>
      <c r="E13" s="221">
        <v>1</v>
      </c>
      <c r="F13" s="80"/>
    </row>
    <row r="14" spans="1:7" ht="63" customHeight="1" x14ac:dyDescent="0.55000000000000004">
      <c r="A14" s="128"/>
      <c r="B14" s="44"/>
      <c r="C14" s="44"/>
      <c r="D14" s="44"/>
      <c r="E14" s="44"/>
      <c r="F14" s="80"/>
    </row>
    <row r="15" spans="1:7" ht="19" thickBot="1" x14ac:dyDescent="0.6">
      <c r="A15" s="123"/>
      <c r="B15" s="203" t="s">
        <v>421</v>
      </c>
      <c r="C15" s="125" t="str">
        <f>الرئيسية!D11</f>
        <v>عام</v>
      </c>
      <c r="D15" s="125"/>
      <c r="E15" s="203" t="s">
        <v>422</v>
      </c>
      <c r="F15" s="126" t="str">
        <f>الرئيسية!G11</f>
        <v>أبيض</v>
      </c>
    </row>
  </sheetData>
  <sheetProtection algorithmName="SHA-512" hashValue="nPcvd59zoUCw7utPCJnpIHMJ22MUqV/WWWJl673jNNyTvrvl9DehocXxGOrG1a3CTyvjWr8TmxcFyGZMKHQCUQ==" saltValue="2Xg7bvUztcB5CLkl0vLDIA==" spinCount="100000" sheet="1" objects="1" scenarios="1"/>
  <mergeCells count="2">
    <mergeCell ref="B8:E8"/>
    <mergeCell ref="B13:D13"/>
  </mergeCells>
  <dataValidations count="1">
    <dataValidation type="list" allowBlank="1" showInputMessage="1" showErrorMessage="1" sqref="E13" xr:uid="{00000000-0002-0000-0D00-000000000000}">
      <formula1>"1,2,3"</formula1>
    </dataValidation>
  </dataValidation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U177"/>
  <sheetViews>
    <sheetView showGridLines="0" showZeros="0" rightToLeft="1" topLeftCell="E13" zoomScaleNormal="100" workbookViewId="0">
      <selection activeCell="K15" sqref="K15"/>
    </sheetView>
  </sheetViews>
  <sheetFormatPr defaultColWidth="9.1796875" defaultRowHeight="18" x14ac:dyDescent="0.4"/>
  <cols>
    <col min="1" max="1" width="5.81640625" style="169" customWidth="1"/>
    <col min="2" max="2" width="29.81640625" style="169" customWidth="1"/>
    <col min="3" max="5" width="20.81640625" style="169" customWidth="1"/>
    <col min="6" max="6" width="16.7265625" style="187" customWidth="1"/>
    <col min="7" max="7" width="20.81640625" style="187" hidden="1" customWidth="1"/>
    <col min="8" max="8" width="15.54296875" style="187" customWidth="1"/>
    <col min="9" max="9" width="21.1796875" style="187" customWidth="1"/>
    <col min="10" max="10" width="79.453125" style="150" customWidth="1"/>
    <col min="11" max="11" width="22" style="169" customWidth="1"/>
    <col min="12" max="12" width="27.81640625" style="169" hidden="1" customWidth="1"/>
    <col min="13" max="13" width="25.453125" style="169" hidden="1" customWidth="1"/>
    <col min="14" max="14" width="24.26953125" style="169" hidden="1" customWidth="1"/>
    <col min="15" max="15" width="27.54296875" style="169" customWidth="1"/>
    <col min="16" max="16" width="25.54296875" style="169" customWidth="1"/>
    <col min="17" max="17" width="25.453125" style="169" customWidth="1"/>
    <col min="18" max="18" width="8.1796875" style="169" customWidth="1"/>
    <col min="19" max="16384" width="9.1796875" style="169"/>
  </cols>
  <sheetData>
    <row r="1" spans="1:21" s="150" customFormat="1" ht="22.5" customHeight="1" x14ac:dyDescent="0.4">
      <c r="A1" s="144"/>
      <c r="B1" s="145"/>
      <c r="C1" s="145"/>
      <c r="D1" s="145"/>
      <c r="E1" s="145"/>
      <c r="F1" s="146"/>
      <c r="G1" s="146"/>
      <c r="H1" s="146"/>
      <c r="I1" s="146"/>
      <c r="J1" s="145"/>
      <c r="K1" s="147"/>
      <c r="L1" s="147"/>
      <c r="M1" s="147"/>
      <c r="N1" s="147"/>
      <c r="O1" s="147"/>
      <c r="P1" s="147"/>
      <c r="Q1" s="147"/>
      <c r="R1" s="148"/>
      <c r="S1" s="149"/>
    </row>
    <row r="2" spans="1:21" s="150" customFormat="1" ht="22.5" customHeight="1" x14ac:dyDescent="0.4">
      <c r="A2" s="151"/>
      <c r="B2" s="152"/>
      <c r="C2" s="152"/>
      <c r="D2" s="152"/>
      <c r="E2" s="152"/>
      <c r="F2" s="153"/>
      <c r="G2" s="153"/>
      <c r="H2" s="153"/>
      <c r="I2" s="153"/>
      <c r="J2" s="152"/>
      <c r="K2" s="154"/>
      <c r="L2" s="154"/>
      <c r="M2" s="154"/>
      <c r="N2" s="154"/>
      <c r="O2" s="154"/>
      <c r="P2" s="154"/>
      <c r="Q2" s="154"/>
      <c r="R2" s="155"/>
      <c r="S2" s="156"/>
    </row>
    <row r="3" spans="1:21" s="150" customFormat="1" ht="22.5" customHeight="1" x14ac:dyDescent="0.4">
      <c r="A3" s="151"/>
      <c r="B3" s="152"/>
      <c r="C3" s="152"/>
      <c r="D3" s="152"/>
      <c r="E3" s="152"/>
      <c r="F3" s="153"/>
      <c r="G3" s="153"/>
      <c r="H3" s="153"/>
      <c r="I3" s="153"/>
      <c r="J3" s="152"/>
      <c r="K3" s="154"/>
      <c r="L3" s="154"/>
      <c r="M3" s="154"/>
      <c r="N3" s="154"/>
      <c r="O3" s="154"/>
      <c r="P3" s="154"/>
      <c r="Q3" s="154"/>
      <c r="R3" s="155"/>
      <c r="S3" s="156"/>
    </row>
    <row r="4" spans="1:21" s="150" customFormat="1" ht="35.15" customHeight="1" x14ac:dyDescent="0.4">
      <c r="A4" s="157"/>
      <c r="B4" s="158"/>
      <c r="C4" s="158"/>
      <c r="D4" s="158"/>
      <c r="E4" s="158"/>
      <c r="F4" s="159"/>
      <c r="G4" s="159"/>
      <c r="H4" s="159"/>
      <c r="I4" s="159"/>
      <c r="J4" s="158"/>
      <c r="K4" s="160"/>
      <c r="L4" s="160"/>
      <c r="M4" s="160"/>
      <c r="N4" s="160"/>
      <c r="O4" s="160"/>
      <c r="P4" s="160"/>
      <c r="Q4" s="160"/>
      <c r="R4" s="161"/>
      <c r="S4" s="162"/>
    </row>
    <row r="5" spans="1:21" s="150" customFormat="1" ht="30" customHeight="1" x14ac:dyDescent="0.4">
      <c r="A5" s="157"/>
      <c r="B5" s="158"/>
      <c r="C5" s="158"/>
      <c r="D5" s="158"/>
      <c r="E5" s="158"/>
      <c r="F5" s="159"/>
      <c r="G5" s="159"/>
      <c r="H5" s="159"/>
      <c r="I5" s="159"/>
      <c r="J5" s="158"/>
      <c r="K5" s="161"/>
      <c r="L5" s="161"/>
      <c r="M5" s="161"/>
      <c r="N5" s="161"/>
      <c r="O5" s="161"/>
      <c r="P5" s="161"/>
      <c r="Q5" s="161"/>
      <c r="R5" s="161"/>
      <c r="S5" s="162"/>
    </row>
    <row r="6" spans="1:21" s="150" customFormat="1" ht="111.75" customHeight="1" x14ac:dyDescent="0.4">
      <c r="A6" s="157"/>
      <c r="B6" s="204" t="s">
        <v>426</v>
      </c>
      <c r="C6" s="349" t="s">
        <v>427</v>
      </c>
      <c r="D6" s="349"/>
      <c r="E6" s="349"/>
      <c r="F6" s="204" t="s">
        <v>428</v>
      </c>
      <c r="G6" s="204" t="s">
        <v>463</v>
      </c>
      <c r="H6" s="204" t="s">
        <v>429</v>
      </c>
      <c r="I6" s="204" t="s">
        <v>430</v>
      </c>
      <c r="J6" s="204" t="s">
        <v>431</v>
      </c>
      <c r="K6" s="204" t="s">
        <v>432</v>
      </c>
      <c r="L6" s="204"/>
      <c r="M6" s="204" t="s">
        <v>433</v>
      </c>
      <c r="N6" s="204" t="s">
        <v>434</v>
      </c>
      <c r="O6" s="204" t="s">
        <v>435</v>
      </c>
      <c r="P6" s="204" t="s">
        <v>436</v>
      </c>
      <c r="Q6" s="204" t="s">
        <v>437</v>
      </c>
      <c r="R6" s="161"/>
      <c r="S6" s="162"/>
    </row>
    <row r="7" spans="1:21" ht="111" x14ac:dyDescent="0.4">
      <c r="A7" s="164"/>
      <c r="B7" s="326" t="s">
        <v>438</v>
      </c>
      <c r="C7" s="350" t="s">
        <v>6</v>
      </c>
      <c r="D7" s="333" t="s">
        <v>58</v>
      </c>
      <c r="E7" s="334"/>
      <c r="F7" s="183" t="s">
        <v>439</v>
      </c>
      <c r="G7" s="183">
        <v>3</v>
      </c>
      <c r="H7" s="184" t="s">
        <v>7</v>
      </c>
      <c r="I7" s="188" t="str">
        <f>IF(AND('معلومات عن المرفق 3'!$E$13=1,G7&gt;=1),'Data Validation Lists'!$B$12,IF(AND('معلومات عن المرفق 3'!$E$13=2,G7&gt;=2),'Data Validation Lists'!$B$12,IF(AND('معلومات عن المرفق 3'!$E$13=3,G7=3),'Data Validation Lists'!$B$12,'Data Validation Lists'!$B$13)))</f>
        <v>ينطبق - Applicable</v>
      </c>
      <c r="J7" s="172" t="s">
        <v>479</v>
      </c>
      <c r="K7" s="171" t="s">
        <v>246</v>
      </c>
      <c r="L7" s="165">
        <f>IF(K7="مطبق كليًا  - Implemented",3,IF(K7="مطبق جزئيًا  - Partially Implemented",2,IF(K7="غير مطبق  - Not Implemented",1,0)))</f>
        <v>3</v>
      </c>
      <c r="M7" s="166"/>
      <c r="N7" s="166"/>
      <c r="O7" s="166"/>
      <c r="P7" s="166"/>
      <c r="Q7" s="166"/>
      <c r="R7" s="167"/>
      <c r="S7" s="168"/>
      <c r="U7" s="170"/>
    </row>
    <row r="8" spans="1:21" ht="111" x14ac:dyDescent="0.4">
      <c r="A8" s="164"/>
      <c r="B8" s="327"/>
      <c r="C8" s="330"/>
      <c r="D8" s="335"/>
      <c r="E8" s="336"/>
      <c r="F8" s="183" t="s">
        <v>439</v>
      </c>
      <c r="G8" s="183">
        <v>3</v>
      </c>
      <c r="H8" s="184" t="s">
        <v>19</v>
      </c>
      <c r="I8" s="188" t="str">
        <f>IF(AND('معلومات عن المرفق 3'!$E$13=1,G8&gt;=1),'Data Validation Lists'!$B$12,IF(AND('معلومات عن المرفق 3'!$E$13=2,G8&gt;=2),'Data Validation Lists'!$B$12,IF(AND('معلومات عن المرفق 3'!$E$13=3,G8=3),'Data Validation Lists'!$B$12,'Data Validation Lists'!$B$13)))</f>
        <v>ينطبق - Applicable</v>
      </c>
      <c r="J8" s="172" t="s">
        <v>253</v>
      </c>
      <c r="K8" s="171" t="s">
        <v>246</v>
      </c>
      <c r="L8" s="165">
        <f t="shared" ref="L8:L71" si="0">IF(K8="مطبق كليًا  - Implemented",3,IF(K8="مطبق جزئيًا  - Partially Implemented",2,IF(K8="غير مطبق  - Not Implemented",1,0)))</f>
        <v>3</v>
      </c>
      <c r="M8" s="166"/>
      <c r="N8" s="166"/>
      <c r="O8" s="166"/>
      <c r="P8" s="166"/>
      <c r="Q8" s="166"/>
      <c r="R8" s="167"/>
      <c r="S8" s="168"/>
    </row>
    <row r="9" spans="1:21" ht="129.5" x14ac:dyDescent="0.4">
      <c r="A9" s="164"/>
      <c r="B9" s="327"/>
      <c r="C9" s="331"/>
      <c r="D9" s="337"/>
      <c r="E9" s="338"/>
      <c r="F9" s="183" t="s">
        <v>439</v>
      </c>
      <c r="G9" s="183">
        <v>3</v>
      </c>
      <c r="H9" s="184" t="s">
        <v>33</v>
      </c>
      <c r="I9" s="188" t="str">
        <f>IF(AND('معلومات عن المرفق 3'!$E$13=1,G9&gt;=1),'Data Validation Lists'!$B$12,IF(AND('معلومات عن المرفق 3'!$E$13=2,G9&gt;=2),'Data Validation Lists'!$B$12,IF(AND('معلومات عن المرفق 3'!$E$13=3,G9=3),'Data Validation Lists'!$B$12,'Data Validation Lists'!$B$13)))</f>
        <v>ينطبق - Applicable</v>
      </c>
      <c r="J9" s="172" t="s">
        <v>254</v>
      </c>
      <c r="K9" s="171" t="s">
        <v>246</v>
      </c>
      <c r="L9" s="165">
        <f t="shared" si="0"/>
        <v>3</v>
      </c>
      <c r="M9" s="166"/>
      <c r="N9" s="166"/>
      <c r="O9" s="166"/>
      <c r="P9" s="166"/>
      <c r="Q9" s="166"/>
      <c r="R9" s="167"/>
      <c r="S9" s="168"/>
    </row>
    <row r="10" spans="1:21" ht="92.5" x14ac:dyDescent="0.4">
      <c r="A10" s="164"/>
      <c r="B10" s="327"/>
      <c r="C10" s="329" t="s">
        <v>18</v>
      </c>
      <c r="D10" s="341" t="s">
        <v>59</v>
      </c>
      <c r="E10" s="342"/>
      <c r="F10" s="183" t="s">
        <v>439</v>
      </c>
      <c r="G10" s="183">
        <v>3</v>
      </c>
      <c r="H10" s="184" t="s">
        <v>9</v>
      </c>
      <c r="I10" s="188" t="str">
        <f>IF(AND('معلومات عن المرفق 3'!$E$13=1,G10&gt;=1),'Data Validation Lists'!$B$12,IF(AND('معلومات عن المرفق 3'!$E$13=2,G10&gt;=2),'Data Validation Lists'!$B$12,IF(AND('معلومات عن المرفق 3'!$E$13=3,G10=3),'Data Validation Lists'!$B$12,'Data Validation Lists'!$B$13)))</f>
        <v>ينطبق - Applicable</v>
      </c>
      <c r="J10" s="172" t="s">
        <v>255</v>
      </c>
      <c r="K10" s="171" t="str">
        <f>IF(L10=3,"مطبق كليًا  - Implemented",IF(L10=0,"لاينطبق على الجهة  - Not Applicable",IF(L10=1,"غير مطبق  - Not Implemented",IF(3&lt;L10&gt;1,"مطبق جزئيًا  - Partially Implemented"," "))))</f>
        <v>مطبق كليًا  - Implemented</v>
      </c>
      <c r="L10" s="165">
        <f>IFERROR(AVERAGEIFS(L11:L12,I11:I12,"&lt;&gt;لا ينطبق - Not Applicable",L11:L12,"&lt;&gt;0"),AVERAGEIF(I11:I12,"&lt;&gt;لا ينطبق - Not Applicable",L11:L12))</f>
        <v>3</v>
      </c>
      <c r="M10" s="166"/>
      <c r="N10" s="166"/>
      <c r="O10" s="166"/>
      <c r="P10" s="166"/>
      <c r="Q10" s="166"/>
      <c r="R10" s="167"/>
      <c r="S10" s="168"/>
    </row>
    <row r="11" spans="1:21" ht="111" x14ac:dyDescent="0.4">
      <c r="A11" s="164"/>
      <c r="B11" s="327"/>
      <c r="C11" s="330"/>
      <c r="D11" s="343"/>
      <c r="E11" s="344"/>
      <c r="F11" s="183" t="s">
        <v>440</v>
      </c>
      <c r="G11" s="183">
        <v>3</v>
      </c>
      <c r="H11" s="184" t="s">
        <v>258</v>
      </c>
      <c r="I11" s="188" t="str">
        <f>IF(AND('معلومات عن المرفق 3'!$E$13=1,G11&gt;=1),'Data Validation Lists'!$B$12,IF(AND('معلومات عن المرفق 3'!$E$13=2,G11&gt;=2),'Data Validation Lists'!$B$12,IF(AND('معلومات عن المرفق 3'!$E$13=3,G11=3),'Data Validation Lists'!$B$12,'Data Validation Lists'!$B$13)))</f>
        <v>ينطبق - Applicable</v>
      </c>
      <c r="J11" s="172" t="s">
        <v>256</v>
      </c>
      <c r="K11" s="171" t="s">
        <v>246</v>
      </c>
      <c r="L11" s="165">
        <f t="shared" si="0"/>
        <v>3</v>
      </c>
      <c r="M11" s="166"/>
      <c r="N11" s="166"/>
      <c r="O11" s="166"/>
      <c r="P11" s="166"/>
      <c r="Q11" s="166"/>
      <c r="R11" s="167"/>
      <c r="S11" s="168"/>
    </row>
    <row r="12" spans="1:21" ht="74" x14ac:dyDescent="0.4">
      <c r="A12" s="164"/>
      <c r="B12" s="327"/>
      <c r="C12" s="331"/>
      <c r="D12" s="345"/>
      <c r="E12" s="346"/>
      <c r="F12" s="183" t="s">
        <v>440</v>
      </c>
      <c r="G12" s="183">
        <v>2</v>
      </c>
      <c r="H12" s="184" t="s">
        <v>259</v>
      </c>
      <c r="I12" s="188" t="str">
        <f>IF(AND('معلومات عن المرفق 3'!$E$13=1,G12&gt;=1),'Data Validation Lists'!$B$12,IF(AND('معلومات عن المرفق 3'!$E$13=2,G12&gt;=2),'Data Validation Lists'!$B$12,IF(AND('معلومات عن المرفق 3'!$E$13=3,G12=3),'Data Validation Lists'!$B$12,'Data Validation Lists'!$B$13)))</f>
        <v>ينطبق - Applicable</v>
      </c>
      <c r="J12" s="172" t="s">
        <v>257</v>
      </c>
      <c r="K12" s="171" t="s">
        <v>246</v>
      </c>
      <c r="L12" s="165">
        <f t="shared" si="0"/>
        <v>3</v>
      </c>
      <c r="M12" s="166"/>
      <c r="N12" s="166"/>
      <c r="O12" s="166"/>
      <c r="P12" s="166"/>
      <c r="Q12" s="166"/>
      <c r="R12" s="167"/>
      <c r="S12" s="168"/>
    </row>
    <row r="13" spans="1:21" ht="74" x14ac:dyDescent="0.4">
      <c r="A13" s="164"/>
      <c r="B13" s="327"/>
      <c r="C13" s="329" t="s">
        <v>37</v>
      </c>
      <c r="D13" s="333" t="s">
        <v>445</v>
      </c>
      <c r="E13" s="334"/>
      <c r="F13" s="183" t="s">
        <v>439</v>
      </c>
      <c r="G13" s="183">
        <v>3</v>
      </c>
      <c r="H13" s="184" t="s">
        <v>11</v>
      </c>
      <c r="I13" s="188" t="str">
        <f>IF(AND('معلومات عن المرفق 3'!$E$13=1,G13&gt;=1),'Data Validation Lists'!$B$12,IF(AND('معلومات عن المرفق 3'!$E$13=2,G13&gt;=2),'Data Validation Lists'!$B$12,IF(AND('معلومات عن المرفق 3'!$E$13=3,G13=3),'Data Validation Lists'!$B$12,'Data Validation Lists'!$B$13)))</f>
        <v>ينطبق - Applicable</v>
      </c>
      <c r="J13" s="172" t="s">
        <v>267</v>
      </c>
      <c r="K13" s="171" t="str">
        <f>IF(L13=3,"مطبق كليًا  - Implemented",IF(L13=0,"لاينطبق على الجهة  - Not Applicable",IF(L13=1,"غير مطبق  - Not Implemented",IF(3&lt;L13&gt;1,"مطبق جزئيًا  - Partially Implemented"," "))))</f>
        <v>مطبق كليًا  - Implemented</v>
      </c>
      <c r="L13" s="165">
        <f>IFERROR(AVERAGEIFS(L14:L20,I14:I20,"&lt;&gt;لا ينطبق - Not Applicable",L14:L20,"&lt;&gt;0"),AVERAGEIF(I14:I20,"&lt;&gt;لا ينطبق - Not Applicable",L14:L20))</f>
        <v>3</v>
      </c>
      <c r="M13" s="166"/>
      <c r="N13" s="166"/>
      <c r="O13" s="166"/>
      <c r="P13" s="166"/>
      <c r="Q13" s="166"/>
      <c r="R13" s="167"/>
      <c r="S13" s="168"/>
    </row>
    <row r="14" spans="1:21" ht="74" x14ac:dyDescent="0.4">
      <c r="A14" s="164"/>
      <c r="B14" s="327"/>
      <c r="C14" s="339"/>
      <c r="D14" s="335"/>
      <c r="E14" s="336"/>
      <c r="F14" s="183" t="s">
        <v>440</v>
      </c>
      <c r="G14" s="183">
        <v>3</v>
      </c>
      <c r="H14" s="184" t="s">
        <v>260</v>
      </c>
      <c r="I14" s="188" t="str">
        <f>IF(AND('معلومات عن المرفق 3'!$E$13=1,G14&gt;=1),'Data Validation Lists'!$B$12,IF(AND('معلومات عن المرفق 3'!$E$13=2,G14&gt;=2),'Data Validation Lists'!$B$12,IF(AND('معلومات عن المرفق 3'!$E$13=3,G14=3),'Data Validation Lists'!$B$12,'Data Validation Lists'!$B$13)))</f>
        <v>ينطبق - Applicable</v>
      </c>
      <c r="J14" s="172" t="s">
        <v>186</v>
      </c>
      <c r="K14" s="171" t="s">
        <v>246</v>
      </c>
      <c r="L14" s="165">
        <f t="shared" si="0"/>
        <v>3</v>
      </c>
      <c r="M14" s="166"/>
      <c r="N14" s="166"/>
      <c r="O14" s="166"/>
      <c r="P14" s="166"/>
      <c r="Q14" s="166"/>
      <c r="R14" s="167"/>
      <c r="S14" s="168"/>
    </row>
    <row r="15" spans="1:21" ht="148" x14ac:dyDescent="0.4">
      <c r="A15" s="164"/>
      <c r="B15" s="327"/>
      <c r="C15" s="339"/>
      <c r="D15" s="335"/>
      <c r="E15" s="336"/>
      <c r="F15" s="183" t="s">
        <v>440</v>
      </c>
      <c r="G15" s="183">
        <v>3</v>
      </c>
      <c r="H15" s="184" t="s">
        <v>261</v>
      </c>
      <c r="I15" s="188" t="str">
        <f>IF(AND('معلومات عن المرفق 3'!$E$13=1,G15&gt;=1),'Data Validation Lists'!$B$12,IF(AND('معلومات عن المرفق 3'!$E$13=2,G15&gt;=2),'Data Validation Lists'!$B$12,IF(AND('معلومات عن المرفق 3'!$E$13=3,G15=3),'Data Validation Lists'!$B$12,'Data Validation Lists'!$B$13)))</f>
        <v>ينطبق - Applicable</v>
      </c>
      <c r="J15" s="172" t="s">
        <v>450</v>
      </c>
      <c r="K15" s="171" t="s">
        <v>246</v>
      </c>
      <c r="L15" s="165">
        <f t="shared" si="0"/>
        <v>3</v>
      </c>
      <c r="M15" s="166"/>
      <c r="N15" s="166"/>
      <c r="O15" s="166"/>
      <c r="P15" s="166"/>
      <c r="Q15" s="166"/>
      <c r="R15" s="167"/>
      <c r="S15" s="168"/>
    </row>
    <row r="16" spans="1:21" ht="74" x14ac:dyDescent="0.4">
      <c r="A16" s="164"/>
      <c r="B16" s="327"/>
      <c r="C16" s="339"/>
      <c r="D16" s="335"/>
      <c r="E16" s="336"/>
      <c r="F16" s="183" t="s">
        <v>440</v>
      </c>
      <c r="G16" s="183">
        <v>3</v>
      </c>
      <c r="H16" s="184" t="s">
        <v>262</v>
      </c>
      <c r="I16" s="188" t="str">
        <f>IF(AND('معلومات عن المرفق 3'!$E$13=1,G16&gt;=1),'Data Validation Lists'!$B$12,IF(AND('معلومات عن المرفق 3'!$E$13=2,G16&gt;=2),'Data Validation Lists'!$B$12,IF(AND('معلومات عن المرفق 3'!$E$13=3,G16=3),'Data Validation Lists'!$B$12,'Data Validation Lists'!$B$13)))</f>
        <v>ينطبق - Applicable</v>
      </c>
      <c r="J16" s="172" t="s">
        <v>147</v>
      </c>
      <c r="K16" s="171" t="s">
        <v>246</v>
      </c>
      <c r="L16" s="165">
        <f t="shared" si="0"/>
        <v>3</v>
      </c>
      <c r="M16" s="166"/>
      <c r="N16" s="166"/>
      <c r="O16" s="166"/>
      <c r="P16" s="166"/>
      <c r="Q16" s="166"/>
      <c r="R16" s="167"/>
      <c r="S16" s="168"/>
    </row>
    <row r="17" spans="1:19" ht="74" x14ac:dyDescent="0.4">
      <c r="A17" s="164"/>
      <c r="B17" s="327"/>
      <c r="C17" s="339"/>
      <c r="D17" s="335"/>
      <c r="E17" s="336"/>
      <c r="F17" s="183" t="s">
        <v>440</v>
      </c>
      <c r="G17" s="183">
        <v>3</v>
      </c>
      <c r="H17" s="184" t="s">
        <v>263</v>
      </c>
      <c r="I17" s="188" t="str">
        <f>IF(AND('معلومات عن المرفق 3'!$E$13=1,G17&gt;=1),'Data Validation Lists'!$B$12,IF(AND('معلومات عن المرفق 3'!$E$13=2,G17&gt;=2),'Data Validation Lists'!$B$12,IF(AND('معلومات عن المرفق 3'!$E$13=3,G17=3),'Data Validation Lists'!$B$12,'Data Validation Lists'!$B$13)))</f>
        <v>ينطبق - Applicable</v>
      </c>
      <c r="J17" s="172" t="s">
        <v>148</v>
      </c>
      <c r="K17" s="171" t="s">
        <v>246</v>
      </c>
      <c r="L17" s="165">
        <f t="shared" si="0"/>
        <v>3</v>
      </c>
      <c r="M17" s="166"/>
      <c r="N17" s="166"/>
      <c r="O17" s="166"/>
      <c r="P17" s="166"/>
      <c r="Q17" s="166"/>
      <c r="R17" s="167"/>
      <c r="S17" s="168"/>
    </row>
    <row r="18" spans="1:19" ht="74" x14ac:dyDescent="0.4">
      <c r="A18" s="164"/>
      <c r="B18" s="327"/>
      <c r="C18" s="339"/>
      <c r="D18" s="335"/>
      <c r="E18" s="336"/>
      <c r="F18" s="183" t="s">
        <v>440</v>
      </c>
      <c r="G18" s="183">
        <v>1</v>
      </c>
      <c r="H18" s="184" t="s">
        <v>264</v>
      </c>
      <c r="I18" s="188" t="str">
        <f>IF(AND('معلومات عن المرفق 3'!$E$13=1,G18&gt;=1),'Data Validation Lists'!$B$12,IF(AND('معلومات عن المرفق 3'!$E$13=2,G18&gt;=2),'Data Validation Lists'!$B$12,IF(AND('معلومات عن المرفق 3'!$E$13=3,G18=3),'Data Validation Lists'!$B$12,'Data Validation Lists'!$B$13)))</f>
        <v>ينطبق - Applicable</v>
      </c>
      <c r="J18" s="172" t="s">
        <v>451</v>
      </c>
      <c r="K18" s="171" t="s">
        <v>246</v>
      </c>
      <c r="L18" s="165">
        <f t="shared" si="0"/>
        <v>3</v>
      </c>
      <c r="M18" s="166"/>
      <c r="N18" s="166"/>
      <c r="O18" s="166"/>
      <c r="P18" s="166"/>
      <c r="Q18" s="166"/>
      <c r="R18" s="167"/>
      <c r="S18" s="168"/>
    </row>
    <row r="19" spans="1:19" ht="129.5" x14ac:dyDescent="0.4">
      <c r="A19" s="164"/>
      <c r="B19" s="327"/>
      <c r="C19" s="339"/>
      <c r="D19" s="335"/>
      <c r="E19" s="336"/>
      <c r="F19" s="183" t="s">
        <v>440</v>
      </c>
      <c r="G19" s="183">
        <v>3</v>
      </c>
      <c r="H19" s="184" t="s">
        <v>265</v>
      </c>
      <c r="I19" s="188" t="str">
        <f>IF(AND('معلومات عن المرفق 3'!$E$13=1,G19&gt;=1),'Data Validation Lists'!$B$12,IF(AND('معلومات عن المرفق 3'!$E$13=2,G19&gt;=2),'Data Validation Lists'!$B$12,IF(AND('معلومات عن المرفق 3'!$E$13=3,G19=3),'Data Validation Lists'!$B$12,'Data Validation Lists'!$B$13)))</f>
        <v>ينطبق - Applicable</v>
      </c>
      <c r="J19" s="172" t="s">
        <v>268</v>
      </c>
      <c r="K19" s="171" t="s">
        <v>246</v>
      </c>
      <c r="L19" s="165">
        <f t="shared" si="0"/>
        <v>3</v>
      </c>
      <c r="M19" s="166"/>
      <c r="N19" s="166"/>
      <c r="O19" s="166"/>
      <c r="P19" s="166"/>
      <c r="Q19" s="166"/>
      <c r="R19" s="167"/>
      <c r="S19" s="168"/>
    </row>
    <row r="20" spans="1:19" ht="111" x14ac:dyDescent="0.4">
      <c r="A20" s="164"/>
      <c r="B20" s="327"/>
      <c r="C20" s="340"/>
      <c r="D20" s="337"/>
      <c r="E20" s="338"/>
      <c r="F20" s="183" t="s">
        <v>440</v>
      </c>
      <c r="G20" s="183">
        <v>3</v>
      </c>
      <c r="H20" s="184" t="s">
        <v>266</v>
      </c>
      <c r="I20" s="188" t="str">
        <f>IF(AND('معلومات عن المرفق 3'!$E$13=1,G20&gt;=1),'Data Validation Lists'!$B$12,IF(AND('معلومات عن المرفق 3'!$E$13=2,G20&gt;=2),'Data Validation Lists'!$B$12,IF(AND('معلومات عن المرفق 3'!$E$13=3,G20=3),'Data Validation Lists'!$B$12,'Data Validation Lists'!$B$13)))</f>
        <v>ينطبق - Applicable</v>
      </c>
      <c r="J20" s="172" t="s">
        <v>60</v>
      </c>
      <c r="K20" s="171" t="s">
        <v>246</v>
      </c>
      <c r="L20" s="165">
        <f t="shared" si="0"/>
        <v>3</v>
      </c>
      <c r="M20" s="166"/>
      <c r="N20" s="166"/>
      <c r="O20" s="166"/>
      <c r="P20" s="166"/>
      <c r="Q20" s="166"/>
      <c r="R20" s="167"/>
      <c r="S20" s="168"/>
    </row>
    <row r="21" spans="1:19" ht="92.5" x14ac:dyDescent="0.4">
      <c r="A21" s="164"/>
      <c r="B21" s="327"/>
      <c r="C21" s="329" t="s">
        <v>38</v>
      </c>
      <c r="D21" s="341" t="s">
        <v>61</v>
      </c>
      <c r="E21" s="342"/>
      <c r="F21" s="183" t="s">
        <v>439</v>
      </c>
      <c r="G21" s="183">
        <v>3</v>
      </c>
      <c r="H21" s="184" t="s">
        <v>13</v>
      </c>
      <c r="I21" s="188" t="str">
        <f>IF(AND('معلومات عن المرفق 3'!$E$13=1,G21&gt;=1),'Data Validation Lists'!$B$12,IF(AND('معلومات عن المرفق 3'!$E$13=2,G21&gt;=2),'Data Validation Lists'!$B$12,IF(AND('معلومات عن المرفق 3'!$E$13=3,G21=3),'Data Validation Lists'!$B$12,'Data Validation Lists'!$B$13)))</f>
        <v>ينطبق - Applicable</v>
      </c>
      <c r="J21" s="172" t="s">
        <v>452</v>
      </c>
      <c r="K21" s="171" t="str">
        <f>IF(L21=3,"مطبق كليًا  - Implemented",IF(L21=0,"لاينطبق على الجهة  - Not Applicable",IF(L21=1,"غير مطبق  - Not Implemented",IF(3&lt;L21&gt;1,"مطبق جزئيًا  - Partially Implemented"," "))))</f>
        <v>مطبق كليًا  - Implemented</v>
      </c>
      <c r="L21" s="165">
        <f>IFERROR(AVERAGEIFS(L22:L25,I22:I25,"&lt;&gt;لا ينطبق - Not Applicable",L22:L25,"&lt;&gt;0"),AVERAGEIF(I22:I25,"&lt;&gt;لا ينطبق - Not Applicable",L22:L25))</f>
        <v>3</v>
      </c>
      <c r="M21" s="166"/>
      <c r="N21" s="166"/>
      <c r="O21" s="166"/>
      <c r="P21" s="166"/>
      <c r="Q21" s="166"/>
      <c r="R21" s="167"/>
      <c r="S21" s="168"/>
    </row>
    <row r="22" spans="1:19" ht="55.5" x14ac:dyDescent="0.4">
      <c r="A22" s="164"/>
      <c r="B22" s="327"/>
      <c r="C22" s="330"/>
      <c r="D22" s="343"/>
      <c r="E22" s="344"/>
      <c r="F22" s="183" t="s">
        <v>440</v>
      </c>
      <c r="G22" s="183">
        <v>3</v>
      </c>
      <c r="H22" s="184" t="s">
        <v>269</v>
      </c>
      <c r="I22" s="188" t="str">
        <f>IF(AND('معلومات عن المرفق 3'!$E$13=1,G22&gt;=1),'Data Validation Lists'!$B$12,IF(AND('معلومات عن المرفق 3'!$E$13=2,G22&gt;=2),'Data Validation Lists'!$B$12,IF(AND('معلومات عن المرفق 3'!$E$13=3,G22=3),'Data Validation Lists'!$B$12,'Data Validation Lists'!$B$13)))</f>
        <v>ينطبق - Applicable</v>
      </c>
      <c r="J22" s="172" t="s">
        <v>149</v>
      </c>
      <c r="K22" s="171" t="s">
        <v>246</v>
      </c>
      <c r="L22" s="165">
        <f t="shared" si="0"/>
        <v>3</v>
      </c>
      <c r="M22" s="166"/>
      <c r="N22" s="166"/>
      <c r="O22" s="166"/>
      <c r="P22" s="166"/>
      <c r="Q22" s="166"/>
      <c r="R22" s="167"/>
      <c r="S22" s="168"/>
    </row>
    <row r="23" spans="1:19" ht="166.5" x14ac:dyDescent="0.4">
      <c r="A23" s="164"/>
      <c r="B23" s="327"/>
      <c r="C23" s="330"/>
      <c r="D23" s="343"/>
      <c r="E23" s="344"/>
      <c r="F23" s="183" t="s">
        <v>440</v>
      </c>
      <c r="G23" s="183">
        <v>2</v>
      </c>
      <c r="H23" s="184" t="s">
        <v>270</v>
      </c>
      <c r="I23" s="188" t="str">
        <f>IF(AND('معلومات عن المرفق 3'!$E$13=1,G23&gt;=1),'Data Validation Lists'!$B$12,IF(AND('معلومات عن المرفق 3'!$E$13=2,G23&gt;=2),'Data Validation Lists'!$B$12,IF(AND('معلومات عن المرفق 3'!$E$13=3,G23=3),'Data Validation Lists'!$B$12,'Data Validation Lists'!$B$13)))</f>
        <v>ينطبق - Applicable</v>
      </c>
      <c r="J23" s="172" t="s">
        <v>274</v>
      </c>
      <c r="K23" s="171" t="s">
        <v>246</v>
      </c>
      <c r="L23" s="165">
        <f t="shared" si="0"/>
        <v>3</v>
      </c>
      <c r="M23" s="166"/>
      <c r="N23" s="166"/>
      <c r="O23" s="166"/>
      <c r="P23" s="166"/>
      <c r="Q23" s="166"/>
      <c r="R23" s="167"/>
      <c r="S23" s="168"/>
    </row>
    <row r="24" spans="1:19" ht="74" x14ac:dyDescent="0.4">
      <c r="A24" s="164"/>
      <c r="B24" s="327"/>
      <c r="C24" s="330"/>
      <c r="D24" s="343"/>
      <c r="E24" s="344"/>
      <c r="F24" s="183" t="s">
        <v>440</v>
      </c>
      <c r="G24" s="183">
        <v>3</v>
      </c>
      <c r="H24" s="184" t="s">
        <v>271</v>
      </c>
      <c r="I24" s="188" t="str">
        <f>IF(AND('معلومات عن المرفق 3'!$E$13=1,G24&gt;=1),'Data Validation Lists'!$B$12,IF(AND('معلومات عن المرفق 3'!$E$13=2,G24&gt;=2),'Data Validation Lists'!$B$12,IF(AND('معلومات عن المرفق 3'!$E$13=3,G24=3),'Data Validation Lists'!$B$12,'Data Validation Lists'!$B$13)))</f>
        <v>ينطبق - Applicable</v>
      </c>
      <c r="J24" s="172" t="s">
        <v>273</v>
      </c>
      <c r="K24" s="171" t="s">
        <v>246</v>
      </c>
      <c r="L24" s="165">
        <f t="shared" si="0"/>
        <v>3</v>
      </c>
      <c r="M24" s="166"/>
      <c r="N24" s="166"/>
      <c r="O24" s="166"/>
      <c r="P24" s="166"/>
      <c r="Q24" s="166"/>
      <c r="R24" s="167"/>
      <c r="S24" s="168"/>
    </row>
    <row r="25" spans="1:19" ht="74" x14ac:dyDescent="0.4">
      <c r="A25" s="164"/>
      <c r="B25" s="327"/>
      <c r="C25" s="330"/>
      <c r="D25" s="343"/>
      <c r="E25" s="344"/>
      <c r="F25" s="183" t="s">
        <v>440</v>
      </c>
      <c r="G25" s="183">
        <v>2</v>
      </c>
      <c r="H25" s="184" t="s">
        <v>272</v>
      </c>
      <c r="I25" s="188" t="str">
        <f>IF(AND('معلومات عن المرفق 3'!$E$13=1,G25&gt;=1),'Data Validation Lists'!$B$12,IF(AND('معلومات عن المرفق 3'!$E$13=2,G25&gt;=2),'Data Validation Lists'!$B$12,IF(AND('معلومات عن المرفق 3'!$E$13=3,G25=3),'Data Validation Lists'!$B$12,'Data Validation Lists'!$B$13)))</f>
        <v>ينطبق - Applicable</v>
      </c>
      <c r="J25" s="172" t="s">
        <v>62</v>
      </c>
      <c r="K25" s="171" t="s">
        <v>246</v>
      </c>
      <c r="L25" s="165">
        <f t="shared" si="0"/>
        <v>3</v>
      </c>
      <c r="M25" s="166"/>
      <c r="N25" s="166"/>
      <c r="O25" s="166"/>
      <c r="P25" s="166"/>
      <c r="Q25" s="166"/>
      <c r="R25" s="167"/>
      <c r="S25" s="168"/>
    </row>
    <row r="26" spans="1:19" ht="92.5" x14ac:dyDescent="0.4">
      <c r="A26" s="164"/>
      <c r="B26" s="327"/>
      <c r="C26" s="331"/>
      <c r="D26" s="345"/>
      <c r="E26" s="346"/>
      <c r="F26" s="183" t="s">
        <v>439</v>
      </c>
      <c r="G26" s="183">
        <v>2</v>
      </c>
      <c r="H26" s="184" t="s">
        <v>24</v>
      </c>
      <c r="I26" s="188" t="str">
        <f>IF(AND('معلومات عن المرفق 3'!$E$13=1,G26&gt;=1),'Data Validation Lists'!$B$12,IF(AND('معلومات عن المرفق 3'!$E$13=2,G26&gt;=2),'Data Validation Lists'!$B$12,IF(AND('معلومات عن المرفق 3'!$E$13=3,G26=3),'Data Validation Lists'!$B$12,'Data Validation Lists'!$B$13)))</f>
        <v>ينطبق - Applicable</v>
      </c>
      <c r="J26" s="172" t="s">
        <v>187</v>
      </c>
      <c r="K26" s="171" t="s">
        <v>246</v>
      </c>
      <c r="L26" s="165">
        <f t="shared" si="0"/>
        <v>3</v>
      </c>
      <c r="M26" s="166"/>
      <c r="N26" s="166"/>
      <c r="O26" s="166"/>
      <c r="P26" s="166"/>
      <c r="Q26" s="166"/>
      <c r="R26" s="167"/>
      <c r="S26" s="168"/>
    </row>
    <row r="27" spans="1:19" ht="111" x14ac:dyDescent="0.4">
      <c r="A27" s="164"/>
      <c r="B27" s="327"/>
      <c r="C27" s="329" t="s">
        <v>275</v>
      </c>
      <c r="D27" s="332" t="s">
        <v>63</v>
      </c>
      <c r="E27" s="332"/>
      <c r="F27" s="183" t="s">
        <v>439</v>
      </c>
      <c r="G27" s="183">
        <v>3</v>
      </c>
      <c r="H27" s="184" t="s">
        <v>14</v>
      </c>
      <c r="I27" s="188" t="str">
        <f>IF(AND('معلومات عن المرفق 3'!$E$13=1,G27&gt;=1),'Data Validation Lists'!$B$12,IF(AND('معلومات عن المرفق 3'!$E$13=2,G27&gt;=2),'Data Validation Lists'!$B$12,IF(AND('معلومات عن المرفق 3'!$E$13=3,G27=3),'Data Validation Lists'!$B$12,'Data Validation Lists'!$B$13)))</f>
        <v>ينطبق - Applicable</v>
      </c>
      <c r="J27" s="172" t="s">
        <v>188</v>
      </c>
      <c r="K27" s="171" t="s">
        <v>246</v>
      </c>
      <c r="L27" s="165">
        <f t="shared" si="0"/>
        <v>3</v>
      </c>
      <c r="M27" s="166"/>
      <c r="N27" s="166"/>
      <c r="O27" s="166"/>
      <c r="P27" s="166"/>
      <c r="Q27" s="166"/>
      <c r="R27" s="167"/>
      <c r="S27" s="168"/>
    </row>
    <row r="28" spans="1:19" ht="74" x14ac:dyDescent="0.4">
      <c r="A28" s="164"/>
      <c r="B28" s="327"/>
      <c r="C28" s="330"/>
      <c r="D28" s="332"/>
      <c r="E28" s="332"/>
      <c r="F28" s="183" t="s">
        <v>439</v>
      </c>
      <c r="G28" s="183">
        <v>3</v>
      </c>
      <c r="H28" s="184" t="s">
        <v>25</v>
      </c>
      <c r="I28" s="188" t="str">
        <f>IF(AND('معلومات عن المرفق 3'!$E$13=1,G28&gt;=1),'Data Validation Lists'!$B$12,IF(AND('معلومات عن المرفق 3'!$E$13=2,G28&gt;=2),'Data Validation Lists'!$B$12,IF(AND('معلومات عن المرفق 3'!$E$13=3,G28=3),'Data Validation Lists'!$B$12,'Data Validation Lists'!$B$13)))</f>
        <v>ينطبق - Applicable</v>
      </c>
      <c r="J28" s="172" t="s">
        <v>150</v>
      </c>
      <c r="K28" s="171" t="s">
        <v>246</v>
      </c>
      <c r="L28" s="165">
        <f t="shared" si="0"/>
        <v>3</v>
      </c>
      <c r="M28" s="166"/>
      <c r="N28" s="166"/>
      <c r="O28" s="166"/>
      <c r="P28" s="166"/>
      <c r="Q28" s="166"/>
      <c r="R28" s="167"/>
      <c r="S28" s="168"/>
    </row>
    <row r="29" spans="1:19" ht="92.5" x14ac:dyDescent="0.4">
      <c r="A29" s="164"/>
      <c r="B29" s="327"/>
      <c r="C29" s="330"/>
      <c r="D29" s="332"/>
      <c r="E29" s="332"/>
      <c r="F29" s="183" t="s">
        <v>439</v>
      </c>
      <c r="G29" s="183">
        <v>3</v>
      </c>
      <c r="H29" s="184" t="s">
        <v>276</v>
      </c>
      <c r="I29" s="188" t="str">
        <f>IF(AND('معلومات عن المرفق 3'!$E$13=1,G29&gt;=1),'Data Validation Lists'!$B$12,IF(AND('معلومات عن المرفق 3'!$E$13=2,G29&gt;=2),'Data Validation Lists'!$B$12,IF(AND('معلومات عن المرفق 3'!$E$13=3,G29=3),'Data Validation Lists'!$B$12,'Data Validation Lists'!$B$13)))</f>
        <v>ينطبق - Applicable</v>
      </c>
      <c r="J29" s="172" t="s">
        <v>455</v>
      </c>
      <c r="K29" s="171" t="str">
        <f>IF(L29=3,"مطبق كليًا  - Implemented",IF(L29=0,"لاينطبق على الجهة  - Not Applicable",IF(L29=1,"غير مطبق  - Not Implemented",IF(3&lt;L29&gt;1,"مطبق جزئيًا  - Partially Implemented"," "))))</f>
        <v>مطبق كليًا  - Implemented</v>
      </c>
      <c r="L29" s="165">
        <f>IFERROR(AVERAGEIFS(L30:L34,I30:I34,"&lt;&gt;لا ينطبق - Not Applicable",L30:L34,"&lt;&gt;0"),AVERAGEIF(I30:I34,"&lt;&gt;لا ينطبق - Not Applicable",L30:L33))</f>
        <v>3</v>
      </c>
      <c r="M29" s="166"/>
      <c r="N29" s="166"/>
      <c r="O29" s="166"/>
      <c r="P29" s="166"/>
      <c r="Q29" s="166"/>
      <c r="R29" s="167"/>
      <c r="S29" s="168"/>
    </row>
    <row r="30" spans="1:19" ht="37" x14ac:dyDescent="0.4">
      <c r="A30" s="164"/>
      <c r="B30" s="327"/>
      <c r="C30" s="330"/>
      <c r="D30" s="332"/>
      <c r="E30" s="332"/>
      <c r="F30" s="183" t="s">
        <v>440</v>
      </c>
      <c r="G30" s="183">
        <v>3</v>
      </c>
      <c r="H30" s="184" t="s">
        <v>277</v>
      </c>
      <c r="I30" s="188" t="str">
        <f>IF(AND('معلومات عن المرفق 3'!$E$13=1,G30&gt;=1),'Data Validation Lists'!$B$12,IF(AND('معلومات عن المرفق 3'!$E$13=2,G30&gt;=2),'Data Validation Lists'!$B$12,IF(AND('معلومات عن المرفق 3'!$E$13=3,G30=3),'Data Validation Lists'!$B$12,'Data Validation Lists'!$B$13)))</f>
        <v>ينطبق - Applicable</v>
      </c>
      <c r="J30" s="172" t="s">
        <v>64</v>
      </c>
      <c r="K30" s="171" t="s">
        <v>246</v>
      </c>
      <c r="L30" s="165">
        <f t="shared" si="0"/>
        <v>3</v>
      </c>
      <c r="M30" s="166"/>
      <c r="N30" s="166"/>
      <c r="O30" s="166"/>
      <c r="P30" s="166"/>
      <c r="Q30" s="166"/>
      <c r="R30" s="167"/>
      <c r="S30" s="168"/>
    </row>
    <row r="31" spans="1:19" ht="74" x14ac:dyDescent="0.4">
      <c r="A31" s="164"/>
      <c r="B31" s="327"/>
      <c r="C31" s="330"/>
      <c r="D31" s="332"/>
      <c r="E31" s="332"/>
      <c r="F31" s="183" t="s">
        <v>440</v>
      </c>
      <c r="G31" s="183">
        <v>2</v>
      </c>
      <c r="H31" s="184" t="s">
        <v>278</v>
      </c>
      <c r="I31" s="188" t="str">
        <f>IF(AND('معلومات عن المرفق 3'!$E$13=1,G31&gt;=1),'Data Validation Lists'!$B$12,IF(AND('معلومات عن المرفق 3'!$E$13=2,G31&gt;=2),'Data Validation Lists'!$B$12,IF(AND('معلومات عن المرفق 3'!$E$13=3,G31=3),'Data Validation Lists'!$B$12,'Data Validation Lists'!$B$13)))</f>
        <v>ينطبق - Applicable</v>
      </c>
      <c r="J31" s="172" t="s">
        <v>151</v>
      </c>
      <c r="K31" s="171" t="s">
        <v>246</v>
      </c>
      <c r="L31" s="165">
        <f t="shared" si="0"/>
        <v>3</v>
      </c>
      <c r="M31" s="166"/>
      <c r="N31" s="166"/>
      <c r="O31" s="166"/>
      <c r="P31" s="166"/>
      <c r="Q31" s="166"/>
      <c r="R31" s="167"/>
      <c r="S31" s="168"/>
    </row>
    <row r="32" spans="1:19" ht="111" x14ac:dyDescent="0.4">
      <c r="A32" s="164"/>
      <c r="B32" s="327"/>
      <c r="C32" s="330"/>
      <c r="D32" s="332"/>
      <c r="E32" s="332"/>
      <c r="F32" s="183" t="s">
        <v>440</v>
      </c>
      <c r="G32" s="183">
        <v>2</v>
      </c>
      <c r="H32" s="184" t="s">
        <v>279</v>
      </c>
      <c r="I32" s="188" t="str">
        <f>IF(AND('معلومات عن المرفق 3'!$E$13=1,G32&gt;=1),'Data Validation Lists'!$B$12,IF(AND('معلومات عن المرفق 3'!$E$13=2,G32&gt;=2),'Data Validation Lists'!$B$12,IF(AND('معلومات عن المرفق 3'!$E$13=3,G32=3),'Data Validation Lists'!$B$12,'Data Validation Lists'!$B$13)))</f>
        <v>ينطبق - Applicable</v>
      </c>
      <c r="J32" s="172" t="s">
        <v>453</v>
      </c>
      <c r="K32" s="171" t="s">
        <v>246</v>
      </c>
      <c r="L32" s="165">
        <f t="shared" si="0"/>
        <v>3</v>
      </c>
      <c r="M32" s="166"/>
      <c r="N32" s="166"/>
      <c r="O32" s="166"/>
      <c r="P32" s="166"/>
      <c r="Q32" s="166"/>
      <c r="R32" s="167"/>
      <c r="S32" s="168"/>
    </row>
    <row r="33" spans="1:19" ht="37" x14ac:dyDescent="0.4">
      <c r="A33" s="164"/>
      <c r="B33" s="327"/>
      <c r="C33" s="330"/>
      <c r="D33" s="332"/>
      <c r="E33" s="332"/>
      <c r="F33" s="183" t="s">
        <v>440</v>
      </c>
      <c r="G33" s="183">
        <v>3</v>
      </c>
      <c r="H33" s="184" t="s">
        <v>280</v>
      </c>
      <c r="I33" s="188" t="str">
        <f>IF(AND('معلومات عن المرفق 3'!$E$13=1,G33&gt;=1),'Data Validation Lists'!$B$12,IF(AND('معلومات عن المرفق 3'!$E$13=2,G33&gt;=2),'Data Validation Lists'!$B$12,IF(AND('معلومات عن المرفق 3'!$E$13=3,G33=3),'Data Validation Lists'!$B$12,'Data Validation Lists'!$B$13)))</f>
        <v>ينطبق - Applicable</v>
      </c>
      <c r="J33" s="172" t="s">
        <v>189</v>
      </c>
      <c r="K33" s="171" t="s">
        <v>246</v>
      </c>
      <c r="L33" s="165">
        <f t="shared" si="0"/>
        <v>3</v>
      </c>
      <c r="M33" s="166"/>
      <c r="N33" s="166"/>
      <c r="O33" s="166"/>
      <c r="P33" s="166"/>
      <c r="Q33" s="166"/>
      <c r="R33" s="167"/>
      <c r="S33" s="168"/>
    </row>
    <row r="34" spans="1:19" ht="55.5" x14ac:dyDescent="0.4">
      <c r="A34" s="164"/>
      <c r="B34" s="327"/>
      <c r="C34" s="330"/>
      <c r="D34" s="332"/>
      <c r="E34" s="332"/>
      <c r="F34" s="183" t="s">
        <v>440</v>
      </c>
      <c r="G34" s="183">
        <v>2</v>
      </c>
      <c r="H34" s="184" t="s">
        <v>281</v>
      </c>
      <c r="I34" s="188" t="str">
        <f>IF(AND('معلومات عن المرفق 3'!$E$13=1,G34&gt;=1),'Data Validation Lists'!$B$12,IF(AND('معلومات عن المرفق 3'!$E$13=2,G34&gt;=2),'Data Validation Lists'!$B$12,IF(AND('معلومات عن المرفق 3'!$E$13=3,G34=3),'Data Validation Lists'!$B$12,'Data Validation Lists'!$B$13)))</f>
        <v>ينطبق - Applicable</v>
      </c>
      <c r="J34" s="172" t="s">
        <v>454</v>
      </c>
      <c r="K34" s="171" t="s">
        <v>246</v>
      </c>
      <c r="L34" s="165">
        <f t="shared" si="0"/>
        <v>3</v>
      </c>
      <c r="M34" s="166"/>
      <c r="N34" s="166"/>
      <c r="O34" s="166"/>
      <c r="P34" s="166"/>
      <c r="Q34" s="166"/>
      <c r="R34" s="167"/>
      <c r="S34" s="168"/>
    </row>
    <row r="35" spans="1:19" ht="92.5" x14ac:dyDescent="0.4">
      <c r="A35" s="164"/>
      <c r="B35" s="327"/>
      <c r="C35" s="331"/>
      <c r="D35" s="332"/>
      <c r="E35" s="332"/>
      <c r="F35" s="183" t="s">
        <v>439</v>
      </c>
      <c r="G35" s="183">
        <v>2</v>
      </c>
      <c r="H35" s="184" t="s">
        <v>282</v>
      </c>
      <c r="I35" s="188" t="str">
        <f>IF(AND('معلومات عن المرفق 3'!$E$13=1,G35&gt;=1),'Data Validation Lists'!$B$12,IF(AND('معلومات عن المرفق 3'!$E$13=2,G35&gt;=2),'Data Validation Lists'!$B$12,IF(AND('معلومات عن المرفق 3'!$E$13=3,G35=3),'Data Validation Lists'!$B$12,'Data Validation Lists'!$B$13)))</f>
        <v>ينطبق - Applicable</v>
      </c>
      <c r="J35" s="172" t="s">
        <v>152</v>
      </c>
      <c r="K35" s="171" t="s">
        <v>246</v>
      </c>
      <c r="L35" s="165">
        <f t="shared" si="0"/>
        <v>3</v>
      </c>
      <c r="M35" s="166"/>
      <c r="N35" s="166"/>
      <c r="O35" s="166"/>
      <c r="P35" s="166"/>
      <c r="Q35" s="166"/>
      <c r="R35" s="167"/>
      <c r="S35" s="168"/>
    </row>
    <row r="36" spans="1:19" ht="92.5" x14ac:dyDescent="0.4">
      <c r="A36" s="164"/>
      <c r="B36" s="327"/>
      <c r="C36" s="329" t="s">
        <v>283</v>
      </c>
      <c r="D36" s="332" t="s">
        <v>65</v>
      </c>
      <c r="E36" s="332"/>
      <c r="F36" s="183" t="s">
        <v>439</v>
      </c>
      <c r="G36" s="183">
        <v>3</v>
      </c>
      <c r="H36" s="184" t="s">
        <v>15</v>
      </c>
      <c r="I36" s="188" t="str">
        <f>IF(AND('معلومات عن المرفق 3'!$E$13=1,G36&gt;=1),'Data Validation Lists'!$B$12,IF(AND('معلومات عن المرفق 3'!$E$13=2,G36&gt;=2),'Data Validation Lists'!$B$12,IF(AND('معلومات عن المرفق 3'!$E$13=3,G36=3),'Data Validation Lists'!$B$12,'Data Validation Lists'!$B$13)))</f>
        <v>ينطبق - Applicable</v>
      </c>
      <c r="J36" s="172" t="s">
        <v>252</v>
      </c>
      <c r="K36" s="171" t="s">
        <v>246</v>
      </c>
      <c r="L36" s="165">
        <f t="shared" si="0"/>
        <v>3</v>
      </c>
      <c r="M36" s="166"/>
      <c r="N36" s="166"/>
      <c r="O36" s="166"/>
      <c r="P36" s="166"/>
      <c r="Q36" s="166"/>
      <c r="R36" s="167"/>
      <c r="S36" s="168"/>
    </row>
    <row r="37" spans="1:19" ht="111" x14ac:dyDescent="0.4">
      <c r="A37" s="164"/>
      <c r="B37" s="327"/>
      <c r="C37" s="331"/>
      <c r="D37" s="332"/>
      <c r="E37" s="332"/>
      <c r="F37" s="183" t="s">
        <v>439</v>
      </c>
      <c r="G37" s="183">
        <v>3</v>
      </c>
      <c r="H37" s="184" t="s">
        <v>26</v>
      </c>
      <c r="I37" s="188" t="str">
        <f>IF(AND('معلومات عن المرفق 3'!$E$13=1,G37&gt;=1),'Data Validation Lists'!$B$12,IF(AND('معلومات عن المرفق 3'!$E$13=2,G37&gt;=2),'Data Validation Lists'!$B$12,IF(AND('معلومات عن المرفق 3'!$E$13=3,G37=3),'Data Validation Lists'!$B$12,'Data Validation Lists'!$B$13)))</f>
        <v>ينطبق - Applicable</v>
      </c>
      <c r="J37" s="172" t="s">
        <v>446</v>
      </c>
      <c r="K37" s="171" t="s">
        <v>246</v>
      </c>
      <c r="L37" s="165">
        <f t="shared" si="0"/>
        <v>3</v>
      </c>
      <c r="M37" s="166"/>
      <c r="N37" s="166"/>
      <c r="O37" s="166"/>
      <c r="P37" s="166"/>
      <c r="Q37" s="166"/>
      <c r="R37" s="167"/>
      <c r="S37" s="168"/>
    </row>
    <row r="38" spans="1:19" ht="166.5" x14ac:dyDescent="0.4">
      <c r="A38" s="164"/>
      <c r="B38" s="327"/>
      <c r="C38" s="329" t="s">
        <v>284</v>
      </c>
      <c r="D38" s="332" t="s">
        <v>66</v>
      </c>
      <c r="E38" s="332"/>
      <c r="F38" s="183" t="s">
        <v>439</v>
      </c>
      <c r="G38" s="183">
        <v>2</v>
      </c>
      <c r="H38" s="184" t="s">
        <v>16</v>
      </c>
      <c r="I38" s="188" t="str">
        <f>IF(AND('معلومات عن المرفق 3'!$E$13=1,G38&gt;=1),'Data Validation Lists'!$B$12,IF(AND('معلومات عن المرفق 3'!$E$13=2,G38&gt;=2),'Data Validation Lists'!$B$12,IF(AND('معلومات عن المرفق 3'!$E$13=3,G38=3),'Data Validation Lists'!$B$12,'Data Validation Lists'!$B$13)))</f>
        <v>ينطبق - Applicable</v>
      </c>
      <c r="J38" s="172" t="s">
        <v>285</v>
      </c>
      <c r="K38" s="171" t="s">
        <v>246</v>
      </c>
      <c r="L38" s="165">
        <f t="shared" si="0"/>
        <v>3</v>
      </c>
      <c r="M38" s="166"/>
      <c r="N38" s="166"/>
      <c r="O38" s="166"/>
      <c r="P38" s="166"/>
      <c r="Q38" s="166"/>
      <c r="R38" s="167"/>
      <c r="S38" s="168"/>
    </row>
    <row r="39" spans="1:19" ht="92.5" x14ac:dyDescent="0.4">
      <c r="A39" s="164"/>
      <c r="B39" s="327"/>
      <c r="C39" s="331"/>
      <c r="D39" s="332"/>
      <c r="E39" s="332"/>
      <c r="F39" s="183" t="s">
        <v>439</v>
      </c>
      <c r="G39" s="183">
        <v>2</v>
      </c>
      <c r="H39" s="184" t="s">
        <v>27</v>
      </c>
      <c r="I39" s="188" t="str">
        <f>IF(AND('معلومات عن المرفق 3'!$E$13=1,G39&gt;=1),'Data Validation Lists'!$B$12,IF(AND('معلومات عن المرفق 3'!$E$13=2,G39&gt;=2),'Data Validation Lists'!$B$12,IF(AND('معلومات عن المرفق 3'!$E$13=3,G39=3),'Data Validation Lists'!$B$12,'Data Validation Lists'!$B$13)))</f>
        <v>ينطبق - Applicable</v>
      </c>
      <c r="J39" s="172" t="s">
        <v>286</v>
      </c>
      <c r="K39" s="171" t="s">
        <v>246</v>
      </c>
      <c r="L39" s="165">
        <f t="shared" si="0"/>
        <v>3</v>
      </c>
      <c r="M39" s="166"/>
      <c r="N39" s="166"/>
      <c r="O39" s="166"/>
      <c r="P39" s="166"/>
      <c r="Q39" s="166"/>
      <c r="R39" s="167"/>
      <c r="S39" s="168"/>
    </row>
    <row r="40" spans="1:19" ht="74" x14ac:dyDescent="0.4">
      <c r="A40" s="164"/>
      <c r="B40" s="327"/>
      <c r="C40" s="329" t="s">
        <v>287</v>
      </c>
      <c r="D40" s="341" t="s">
        <v>67</v>
      </c>
      <c r="E40" s="342"/>
      <c r="F40" s="183" t="s">
        <v>439</v>
      </c>
      <c r="G40" s="183">
        <v>3</v>
      </c>
      <c r="H40" s="184" t="s">
        <v>17</v>
      </c>
      <c r="I40" s="188" t="str">
        <f>IF(AND('معلومات عن المرفق 3'!$E$13=1,G40&gt;=1),'Data Validation Lists'!$B$12,IF(AND('معلومات عن المرفق 3'!$E$13=2,G40&gt;=2),'Data Validation Lists'!$B$12,IF(AND('معلومات عن المرفق 3'!$E$13=3,G40=3),'Data Validation Lists'!$B$12,'Data Validation Lists'!$B$13)))</f>
        <v>ينطبق - Applicable</v>
      </c>
      <c r="J40" s="172" t="s">
        <v>190</v>
      </c>
      <c r="K40" s="171" t="s">
        <v>246</v>
      </c>
      <c r="L40" s="165">
        <f t="shared" si="0"/>
        <v>3</v>
      </c>
      <c r="M40" s="166"/>
      <c r="N40" s="166"/>
      <c r="O40" s="166"/>
      <c r="P40" s="166"/>
      <c r="Q40" s="166"/>
      <c r="R40" s="167"/>
      <c r="S40" s="168"/>
    </row>
    <row r="41" spans="1:19" ht="92.5" x14ac:dyDescent="0.4">
      <c r="A41" s="164"/>
      <c r="B41" s="327"/>
      <c r="C41" s="330"/>
      <c r="D41" s="343"/>
      <c r="E41" s="344"/>
      <c r="F41" s="183" t="s">
        <v>439</v>
      </c>
      <c r="G41" s="183">
        <v>2</v>
      </c>
      <c r="H41" s="184" t="s">
        <v>29</v>
      </c>
      <c r="I41" s="188" t="str">
        <f>IF(AND('معلومات عن المرفق 3'!$E$13=1,G41&gt;=1),'Data Validation Lists'!$B$12,IF(AND('معلومات عن المرفق 3'!$E$13=2,G41&gt;=2),'Data Validation Lists'!$B$12,IF(AND('معلومات عن المرفق 3'!$E$13=3,G41=3),'Data Validation Lists'!$B$12,'Data Validation Lists'!$B$13)))</f>
        <v>ينطبق - Applicable</v>
      </c>
      <c r="J41" s="172" t="s">
        <v>290</v>
      </c>
      <c r="K41" s="171" t="str">
        <f>IF(L41=3,"مطبق كليًا  - Implemented",IF(L41=0,"لاينطبق على الجهة  - Not Applicable",IF(L41=1,"غير مطبق  - Not Implemented",IF(3&lt;L41&gt;1,"مطبق جزئيًا  - Partially Implemented"," "))))</f>
        <v>مطبق كليًا  - Implemented</v>
      </c>
      <c r="L41" s="165">
        <f>IFERROR(IFERROR(AVERAGEIFS(L42:L43,I42:I43,"&lt;&gt;لا ينطبق - Not Applicable",L42:L43,"&lt;&gt;0"),IFERROR(AVERAGEIF(I42:I43,"&lt;&gt;لا ينطبق - Not Applicable",L42:L43),AVERAGEIF(L42:L43,"&lt;&gt;0",L42:L43))),0)</f>
        <v>3</v>
      </c>
      <c r="M41" s="166"/>
      <c r="N41" s="166"/>
      <c r="O41" s="166"/>
      <c r="P41" s="166"/>
      <c r="Q41" s="166"/>
      <c r="R41" s="167"/>
      <c r="S41" s="168"/>
    </row>
    <row r="42" spans="1:19" ht="129.5" x14ac:dyDescent="0.4">
      <c r="A42" s="164"/>
      <c r="B42" s="327"/>
      <c r="C42" s="330"/>
      <c r="D42" s="343"/>
      <c r="E42" s="344"/>
      <c r="F42" s="183" t="s">
        <v>440</v>
      </c>
      <c r="G42" s="183">
        <v>2</v>
      </c>
      <c r="H42" s="184" t="s">
        <v>250</v>
      </c>
      <c r="I42" s="188" t="str">
        <f>IF(AND('معلومات عن المرفق 3'!$E$13=1,G42&gt;=1),'Data Validation Lists'!$B$12,IF(AND('معلومات عن المرفق 3'!$E$13=2,G42&gt;=2),'Data Validation Lists'!$B$12,IF(AND('معلومات عن المرفق 3'!$E$13=3,G42=3),'Data Validation Lists'!$B$12,'Data Validation Lists'!$B$13)))</f>
        <v>ينطبق - Applicable</v>
      </c>
      <c r="J42" s="172" t="s">
        <v>288</v>
      </c>
      <c r="K42" s="171" t="s">
        <v>246</v>
      </c>
      <c r="L42" s="165">
        <f t="shared" si="0"/>
        <v>3</v>
      </c>
      <c r="M42" s="166"/>
      <c r="N42" s="166"/>
      <c r="O42" s="166"/>
      <c r="P42" s="166"/>
      <c r="Q42" s="166"/>
      <c r="R42" s="167"/>
      <c r="S42" s="168"/>
    </row>
    <row r="43" spans="1:19" ht="92.5" x14ac:dyDescent="0.4">
      <c r="A43" s="164"/>
      <c r="B43" s="328"/>
      <c r="C43" s="331"/>
      <c r="D43" s="345"/>
      <c r="E43" s="346"/>
      <c r="F43" s="183" t="s">
        <v>440</v>
      </c>
      <c r="G43" s="183">
        <v>2</v>
      </c>
      <c r="H43" s="184" t="s">
        <v>251</v>
      </c>
      <c r="I43" s="188" t="str">
        <f>IF(AND('معلومات عن المرفق 3'!$E$13=1,G43&gt;=1),'Data Validation Lists'!$B$12,IF(AND('معلومات عن المرفق 3'!$E$13=2,G43&gt;=2),'Data Validation Lists'!$B$12,IF(AND('معلومات عن المرفق 3'!$E$13=3,G43=3),'Data Validation Lists'!$B$12,'Data Validation Lists'!$B$13)))</f>
        <v>ينطبق - Applicable</v>
      </c>
      <c r="J43" s="172" t="s">
        <v>289</v>
      </c>
      <c r="K43" s="171" t="s">
        <v>246</v>
      </c>
      <c r="L43" s="165">
        <f t="shared" si="0"/>
        <v>3</v>
      </c>
      <c r="M43" s="166"/>
      <c r="N43" s="166"/>
      <c r="O43" s="166"/>
      <c r="P43" s="166"/>
      <c r="Q43" s="166"/>
      <c r="R43" s="167"/>
      <c r="S43" s="168"/>
    </row>
    <row r="44" spans="1:19" ht="92.5" x14ac:dyDescent="0.55000000000000004">
      <c r="A44" s="164"/>
      <c r="B44" s="320" t="s">
        <v>441</v>
      </c>
      <c r="C44" s="348" t="s">
        <v>8</v>
      </c>
      <c r="D44" s="347" t="s">
        <v>442</v>
      </c>
      <c r="E44" s="347"/>
      <c r="F44" s="183" t="s">
        <v>439</v>
      </c>
      <c r="G44" s="183">
        <v>3</v>
      </c>
      <c r="H44" s="184" t="s">
        <v>301</v>
      </c>
      <c r="I44" s="188" t="str">
        <f>IF(AND('معلومات عن المرفق 3'!$E$13=1,G44&gt;=1),'Data Validation Lists'!$B$12,IF(AND('معلومات عن المرفق 3'!$E$13=2,G44&gt;=2),'Data Validation Lists'!$B$12,IF(AND('معلومات عن المرفق 3'!$E$13=3,G44=3),'Data Validation Lists'!$B$12,'Data Validation Lists'!$B$13)))</f>
        <v>ينطبق - Applicable</v>
      </c>
      <c r="J44" s="213" t="s">
        <v>501</v>
      </c>
      <c r="K44" s="171" t="str">
        <f>IF(L44=3,"مطبق كليًا  - Implemented",IF(L44=0,"لاينطبق على الجهة  - Not Applicable",IF(L44=1,"غير مطبق  - Not Implemented",IF(3&lt;L44&gt;1,"مطبق جزئيًا  - Partially Implemented"," "))))</f>
        <v>مطبق كليًا  - Implemented</v>
      </c>
      <c r="L44" s="165">
        <f>IFERROR(IFERROR(AVERAGEIFS(L45:L49,I45:I49,"&lt;&gt;لا ينطبق - Not Applicable",L45:L49,"&lt;&gt;0"),IFERROR(AVERAGEIF(I45:I49,"&lt;&gt;لا ينطبق - Not Applicable",L45:L49),AVERAGEIF(L45:L49,"&lt;&gt;0",L45:L49))),0)</f>
        <v>3</v>
      </c>
      <c r="M44" s="166"/>
      <c r="N44" s="166"/>
      <c r="O44" s="166"/>
      <c r="P44" s="166"/>
      <c r="Q44" s="166"/>
      <c r="R44" s="167"/>
      <c r="S44" s="168"/>
    </row>
    <row r="45" spans="1:19" ht="55.5" x14ac:dyDescent="0.4">
      <c r="A45" s="164"/>
      <c r="B45" s="321"/>
      <c r="C45" s="348"/>
      <c r="D45" s="347"/>
      <c r="E45" s="347"/>
      <c r="F45" s="183" t="s">
        <v>440</v>
      </c>
      <c r="G45" s="183">
        <v>3</v>
      </c>
      <c r="H45" s="184" t="s">
        <v>302</v>
      </c>
      <c r="I45" s="188" t="str">
        <f>IF(AND('معلومات عن المرفق 3'!$E$13=1,G45&gt;=1),'Data Validation Lists'!$B$12,IF(AND('معلومات عن المرفق 3'!$E$13=2,G45&gt;=2),'Data Validation Lists'!$B$12,IF(AND('معلومات عن المرفق 3'!$E$13=3,G45=3),'Data Validation Lists'!$B$12,'Data Validation Lists'!$B$13)))</f>
        <v>ينطبق - Applicable</v>
      </c>
      <c r="J45" s="172" t="s">
        <v>157</v>
      </c>
      <c r="K45" s="171" t="s">
        <v>246</v>
      </c>
      <c r="L45" s="165">
        <f t="shared" si="0"/>
        <v>3</v>
      </c>
      <c r="M45" s="166"/>
      <c r="N45" s="166"/>
      <c r="O45" s="166"/>
      <c r="P45" s="166"/>
      <c r="Q45" s="166"/>
      <c r="R45" s="167"/>
      <c r="S45" s="168"/>
    </row>
    <row r="46" spans="1:19" ht="37" x14ac:dyDescent="0.4">
      <c r="A46" s="164"/>
      <c r="B46" s="321"/>
      <c r="C46" s="348"/>
      <c r="D46" s="347"/>
      <c r="E46" s="347"/>
      <c r="F46" s="183" t="s">
        <v>440</v>
      </c>
      <c r="G46" s="183">
        <v>1</v>
      </c>
      <c r="H46" s="184" t="s">
        <v>20</v>
      </c>
      <c r="I46" s="188" t="str">
        <f>IF(AND('معلومات عن المرفق 3'!$E$13=1,G46&gt;=1),'Data Validation Lists'!$B$12,IF(AND('معلومات عن المرفق 3'!$E$13=2,G46&gt;=2),'Data Validation Lists'!$B$12,IF(AND('معلومات عن المرفق 3'!$E$13=3,G46=3),'Data Validation Lists'!$B$12,'Data Validation Lists'!$B$13)))</f>
        <v>ينطبق - Applicable</v>
      </c>
      <c r="J46" s="172" t="s">
        <v>191</v>
      </c>
      <c r="K46" s="171" t="s">
        <v>246</v>
      </c>
      <c r="L46" s="165">
        <f t="shared" si="0"/>
        <v>3</v>
      </c>
      <c r="M46" s="166"/>
      <c r="N46" s="166"/>
      <c r="O46" s="166"/>
      <c r="P46" s="166"/>
      <c r="Q46" s="166"/>
      <c r="R46" s="167"/>
      <c r="S46" s="168"/>
    </row>
    <row r="47" spans="1:19" ht="37" x14ac:dyDescent="0.4">
      <c r="A47" s="164"/>
      <c r="B47" s="321"/>
      <c r="C47" s="348"/>
      <c r="D47" s="347"/>
      <c r="E47" s="347"/>
      <c r="F47" s="183" t="s">
        <v>440</v>
      </c>
      <c r="G47" s="183">
        <v>1</v>
      </c>
      <c r="H47" s="184" t="s">
        <v>34</v>
      </c>
      <c r="I47" s="188" t="str">
        <f>IF(AND('معلومات عن المرفق 3'!$E$13=1,G47&gt;=1),'Data Validation Lists'!$B$12,IF(AND('معلومات عن المرفق 3'!$E$13=2,G47&gt;=2),'Data Validation Lists'!$B$12,IF(AND('معلومات عن المرفق 3'!$E$13=3,G47=3),'Data Validation Lists'!$B$12,'Data Validation Lists'!$B$13)))</f>
        <v>ينطبق - Applicable</v>
      </c>
      <c r="J47" s="172" t="s">
        <v>158</v>
      </c>
      <c r="K47" s="171" t="s">
        <v>246</v>
      </c>
      <c r="L47" s="165">
        <f t="shared" si="0"/>
        <v>3</v>
      </c>
      <c r="M47" s="166"/>
      <c r="N47" s="166"/>
      <c r="O47" s="166"/>
      <c r="P47" s="166"/>
      <c r="Q47" s="166"/>
      <c r="R47" s="167"/>
      <c r="S47" s="168"/>
    </row>
    <row r="48" spans="1:19" ht="74" x14ac:dyDescent="0.4">
      <c r="A48" s="164"/>
      <c r="B48" s="321"/>
      <c r="C48" s="348"/>
      <c r="D48" s="347"/>
      <c r="E48" s="347"/>
      <c r="F48" s="183" t="s">
        <v>440</v>
      </c>
      <c r="G48" s="183">
        <v>2</v>
      </c>
      <c r="H48" s="184" t="s">
        <v>30</v>
      </c>
      <c r="I48" s="188" t="str">
        <f>IF(AND('معلومات عن المرفق 3'!$E$13=1,G48&gt;=1),'Data Validation Lists'!$B$12,IF(AND('معلومات عن المرفق 3'!$E$13=2,G48&gt;=2),'Data Validation Lists'!$B$12,IF(AND('معلومات عن المرفق 3'!$E$13=3,G48=3),'Data Validation Lists'!$B$12,'Data Validation Lists'!$B$13)))</f>
        <v>ينطبق - Applicable</v>
      </c>
      <c r="J48" s="172" t="s">
        <v>192</v>
      </c>
      <c r="K48" s="171" t="s">
        <v>246</v>
      </c>
      <c r="L48" s="165">
        <f t="shared" si="0"/>
        <v>3</v>
      </c>
      <c r="M48" s="166"/>
      <c r="N48" s="166"/>
      <c r="O48" s="166"/>
      <c r="P48" s="166"/>
      <c r="Q48" s="166"/>
      <c r="R48" s="167"/>
      <c r="S48" s="168"/>
    </row>
    <row r="49" spans="1:19" ht="55.5" x14ac:dyDescent="0.4">
      <c r="A49" s="164"/>
      <c r="B49" s="321"/>
      <c r="C49" s="348"/>
      <c r="D49" s="347"/>
      <c r="E49" s="347"/>
      <c r="F49" s="183" t="s">
        <v>440</v>
      </c>
      <c r="G49" s="183">
        <v>2</v>
      </c>
      <c r="H49" s="184" t="s">
        <v>303</v>
      </c>
      <c r="I49" s="188" t="str">
        <f>IF(AND('معلومات عن المرفق 3'!$E$13=1,G49&gt;=1),'Data Validation Lists'!$B$12,IF(AND('معلومات عن المرفق 3'!$E$13=2,G49&gt;=2),'Data Validation Lists'!$B$12,IF(AND('معلومات عن المرفق 3'!$E$13=3,G49=3),'Data Validation Lists'!$B$12,'Data Validation Lists'!$B$13)))</f>
        <v>ينطبق - Applicable</v>
      </c>
      <c r="J49" s="172" t="s">
        <v>193</v>
      </c>
      <c r="K49" s="171" t="s">
        <v>246</v>
      </c>
      <c r="L49" s="165">
        <f t="shared" si="0"/>
        <v>3</v>
      </c>
      <c r="M49" s="166"/>
      <c r="N49" s="166"/>
      <c r="O49" s="166"/>
      <c r="P49" s="166"/>
      <c r="Q49" s="166"/>
      <c r="R49" s="167"/>
      <c r="S49" s="168"/>
    </row>
    <row r="50" spans="1:19" ht="92.5" x14ac:dyDescent="0.4">
      <c r="A50" s="164"/>
      <c r="B50" s="321"/>
      <c r="C50" s="348"/>
      <c r="D50" s="347"/>
      <c r="E50" s="347"/>
      <c r="F50" s="183" t="s">
        <v>439</v>
      </c>
      <c r="G50" s="183">
        <v>2</v>
      </c>
      <c r="H50" s="184" t="s">
        <v>42</v>
      </c>
      <c r="I50" s="188" t="str">
        <f>IF(AND('معلومات عن المرفق 3'!$E$13=1,G50&gt;=1),'Data Validation Lists'!$B$12,IF(AND('معلومات عن المرفق 3'!$E$13=2,G50&gt;=2),'Data Validation Lists'!$B$12,IF(AND('معلومات عن المرفق 3'!$E$13=3,G50=3),'Data Validation Lists'!$B$12,'Data Validation Lists'!$B$13)))</f>
        <v>ينطبق - Applicable</v>
      </c>
      <c r="J50" s="172" t="s">
        <v>159</v>
      </c>
      <c r="K50" s="171" t="s">
        <v>246</v>
      </c>
      <c r="L50" s="165">
        <f t="shared" si="0"/>
        <v>3</v>
      </c>
      <c r="M50" s="166"/>
      <c r="N50" s="166"/>
      <c r="O50" s="166"/>
      <c r="P50" s="166"/>
      <c r="Q50" s="166"/>
      <c r="R50" s="167"/>
      <c r="S50" s="168"/>
    </row>
    <row r="51" spans="1:19" ht="111" x14ac:dyDescent="0.4">
      <c r="A51" s="164"/>
      <c r="B51" s="321"/>
      <c r="C51" s="323" t="s">
        <v>23</v>
      </c>
      <c r="D51" s="304" t="s">
        <v>443</v>
      </c>
      <c r="E51" s="305"/>
      <c r="F51" s="183" t="s">
        <v>439</v>
      </c>
      <c r="G51" s="183">
        <v>3</v>
      </c>
      <c r="H51" s="184" t="s">
        <v>304</v>
      </c>
      <c r="I51" s="188" t="str">
        <f>IF(AND('معلومات عن المرفق 3'!$E$13=1,G51&gt;=1),'Data Validation Lists'!$B$12,IF(AND('معلومات عن المرفق 3'!$E$13=2,G51&gt;=2),'Data Validation Lists'!$B$12,IF(AND('معلومات عن المرفق 3'!$E$13=3,G51=3),'Data Validation Lists'!$B$12,'Data Validation Lists'!$B$13)))</f>
        <v>ينطبق - Applicable</v>
      </c>
      <c r="J51" s="172" t="s">
        <v>160</v>
      </c>
      <c r="K51" s="171" t="str">
        <f>IF(L51=3,"مطبق كليًا  - Implemented",IF(L51=0,"لاينطبق على الجهة  - Not Applicable",IF(L51=1,"غير مطبق  - Not Implemented",IF(3&lt;L51&gt;1,"مطبق جزئيًا  - Partially Implemented"," "))))</f>
        <v>مطبق كليًا  - Implemented</v>
      </c>
      <c r="L51" s="165">
        <f>IFERROR(IFERROR(AVERAGEIFS(L52:L62,I52:I62,"&lt;&gt;لا ينطبق - Not Applicable",L52:L62,"&lt;&gt;0"),IFERROR(AVERAGEIF(I52:I62,"&lt;&gt;لا ينطبق - Not Applicable",L52:L62),AVERAGEIF(L52:L62,"&lt;&gt;0",L52:L62))),0)</f>
        <v>3</v>
      </c>
      <c r="M51" s="166"/>
      <c r="N51" s="166"/>
      <c r="O51" s="166"/>
      <c r="P51" s="166"/>
      <c r="Q51" s="166"/>
      <c r="R51" s="167"/>
      <c r="S51" s="168"/>
    </row>
    <row r="52" spans="1:19" ht="111" x14ac:dyDescent="0.4">
      <c r="A52" s="164"/>
      <c r="B52" s="321"/>
      <c r="C52" s="324"/>
      <c r="D52" s="306"/>
      <c r="E52" s="307"/>
      <c r="F52" s="183" t="s">
        <v>440</v>
      </c>
      <c r="G52" s="183">
        <v>1</v>
      </c>
      <c r="H52" s="184" t="s">
        <v>305</v>
      </c>
      <c r="I52" s="188" t="str">
        <f>IF(AND('معلومات عن المرفق 3'!$E$13=1,G52&gt;=1),'Data Validation Lists'!$B$12,IF(AND('معلومات عن المرفق 3'!$E$13=2,G52&gt;=2),'Data Validation Lists'!$B$12,IF(AND('معلومات عن المرفق 3'!$E$13=3,G52=3),'Data Validation Lists'!$B$12,'Data Validation Lists'!$B$13)))</f>
        <v>ينطبق - Applicable</v>
      </c>
      <c r="J52" s="172" t="s">
        <v>194</v>
      </c>
      <c r="K52" s="171" t="s">
        <v>246</v>
      </c>
      <c r="L52" s="165">
        <f t="shared" si="0"/>
        <v>3</v>
      </c>
      <c r="M52" s="166"/>
      <c r="N52" s="166"/>
      <c r="O52" s="166"/>
      <c r="P52" s="166"/>
      <c r="Q52" s="166"/>
      <c r="R52" s="167"/>
      <c r="S52" s="168"/>
    </row>
    <row r="53" spans="1:19" ht="92.5" x14ac:dyDescent="0.4">
      <c r="A53" s="164"/>
      <c r="B53" s="321"/>
      <c r="C53" s="324"/>
      <c r="D53" s="306"/>
      <c r="E53" s="307"/>
      <c r="F53" s="183" t="s">
        <v>440</v>
      </c>
      <c r="G53" s="183">
        <v>2</v>
      </c>
      <c r="H53" s="184" t="s">
        <v>306</v>
      </c>
      <c r="I53" s="188" t="str">
        <f>IF(AND('معلومات عن المرفق 3'!$E$13=1,G53&gt;=1),'Data Validation Lists'!$B$12,IF(AND('معلومات عن المرفق 3'!$E$13=2,G53&gt;=2),'Data Validation Lists'!$B$12,IF(AND('معلومات عن المرفق 3'!$E$13=3,G53=3),'Data Validation Lists'!$B$12,'Data Validation Lists'!$B$13)))</f>
        <v>ينطبق - Applicable</v>
      </c>
      <c r="J53" s="172" t="s">
        <v>480</v>
      </c>
      <c r="K53" s="171" t="s">
        <v>246</v>
      </c>
      <c r="L53" s="165">
        <f t="shared" si="0"/>
        <v>3</v>
      </c>
      <c r="M53" s="166"/>
      <c r="N53" s="166"/>
      <c r="O53" s="166"/>
      <c r="P53" s="166"/>
      <c r="Q53" s="166"/>
      <c r="R53" s="167"/>
      <c r="S53" s="168"/>
    </row>
    <row r="54" spans="1:19" ht="55.5" x14ac:dyDescent="0.4">
      <c r="A54" s="164"/>
      <c r="B54" s="321"/>
      <c r="C54" s="324"/>
      <c r="D54" s="306"/>
      <c r="E54" s="307"/>
      <c r="F54" s="183" t="s">
        <v>440</v>
      </c>
      <c r="G54" s="183">
        <v>3</v>
      </c>
      <c r="H54" s="184" t="s">
        <v>307</v>
      </c>
      <c r="I54" s="188" t="str">
        <f>IF(AND('معلومات عن المرفق 3'!$E$13=1,G54&gt;=1),'Data Validation Lists'!$B$12,IF(AND('معلومات عن المرفق 3'!$E$13=2,G54&gt;=2),'Data Validation Lists'!$B$12,IF(AND('معلومات عن المرفق 3'!$E$13=3,G54=3),'Data Validation Lists'!$B$12,'Data Validation Lists'!$B$13)))</f>
        <v>ينطبق - Applicable</v>
      </c>
      <c r="J54" s="172" t="s">
        <v>195</v>
      </c>
      <c r="K54" s="171" t="s">
        <v>246</v>
      </c>
      <c r="L54" s="165">
        <f t="shared" si="0"/>
        <v>3</v>
      </c>
      <c r="M54" s="166"/>
      <c r="N54" s="166"/>
      <c r="O54" s="166"/>
      <c r="P54" s="166"/>
      <c r="Q54" s="166"/>
      <c r="R54" s="167"/>
      <c r="S54" s="168"/>
    </row>
    <row r="55" spans="1:19" ht="74" x14ac:dyDescent="0.4">
      <c r="A55" s="164"/>
      <c r="B55" s="321"/>
      <c r="C55" s="324"/>
      <c r="D55" s="306"/>
      <c r="E55" s="307"/>
      <c r="F55" s="183" t="s">
        <v>440</v>
      </c>
      <c r="G55" s="183">
        <v>1</v>
      </c>
      <c r="H55" s="184" t="s">
        <v>308</v>
      </c>
      <c r="I55" s="188" t="str">
        <f>IF(AND('معلومات عن المرفق 3'!$E$13=1,G55&gt;=1),'Data Validation Lists'!$B$12,IF(AND('معلومات عن المرفق 3'!$E$13=2,G55&gt;=2),'Data Validation Lists'!$B$12,IF(AND('معلومات عن المرفق 3'!$E$13=3,G55=3),'Data Validation Lists'!$B$12,'Data Validation Lists'!$B$13)))</f>
        <v>ينطبق - Applicable</v>
      </c>
      <c r="J55" s="172" t="s">
        <v>196</v>
      </c>
      <c r="K55" s="171" t="s">
        <v>246</v>
      </c>
      <c r="L55" s="165">
        <f t="shared" si="0"/>
        <v>3</v>
      </c>
      <c r="M55" s="166"/>
      <c r="N55" s="166"/>
      <c r="O55" s="166"/>
      <c r="P55" s="166"/>
      <c r="Q55" s="166"/>
      <c r="R55" s="167"/>
      <c r="S55" s="168"/>
    </row>
    <row r="56" spans="1:19" ht="74" x14ac:dyDescent="0.4">
      <c r="A56" s="164"/>
      <c r="B56" s="321"/>
      <c r="C56" s="324"/>
      <c r="D56" s="306"/>
      <c r="E56" s="307"/>
      <c r="F56" s="183" t="s">
        <v>440</v>
      </c>
      <c r="G56" s="183">
        <v>1</v>
      </c>
      <c r="H56" s="184" t="s">
        <v>309</v>
      </c>
      <c r="I56" s="188" t="str">
        <f>IF(AND('معلومات عن المرفق 3'!$E$13=1,G56&gt;=1),'Data Validation Lists'!$B$12,IF(AND('معلومات عن المرفق 3'!$E$13=2,G56&gt;=2),'Data Validation Lists'!$B$12,IF(AND('معلومات عن المرفق 3'!$E$13=3,G56=3),'Data Validation Lists'!$B$12,'Data Validation Lists'!$B$13)))</f>
        <v>ينطبق - Applicable</v>
      </c>
      <c r="J56" s="172" t="s">
        <v>197</v>
      </c>
      <c r="K56" s="171" t="s">
        <v>246</v>
      </c>
      <c r="L56" s="165">
        <f t="shared" si="0"/>
        <v>3</v>
      </c>
      <c r="M56" s="166"/>
      <c r="N56" s="166"/>
      <c r="O56" s="166"/>
      <c r="P56" s="166"/>
      <c r="Q56" s="166"/>
      <c r="R56" s="167"/>
      <c r="S56" s="168"/>
    </row>
    <row r="57" spans="1:19" ht="74" x14ac:dyDescent="0.4">
      <c r="A57" s="164"/>
      <c r="B57" s="321"/>
      <c r="C57" s="324"/>
      <c r="D57" s="306"/>
      <c r="E57" s="307"/>
      <c r="F57" s="183" t="s">
        <v>440</v>
      </c>
      <c r="G57" s="183">
        <v>1</v>
      </c>
      <c r="H57" s="184" t="s">
        <v>310</v>
      </c>
      <c r="I57" s="188" t="str">
        <f>IF(AND('معلومات عن المرفق 3'!$E$13=1,G57&gt;=1),'Data Validation Lists'!$B$12,IF(AND('معلومات عن المرفق 3'!$E$13=2,G57&gt;=2),'Data Validation Lists'!$B$12,IF(AND('معلومات عن المرفق 3'!$E$13=3,G57=3),'Data Validation Lists'!$B$12,'Data Validation Lists'!$B$13)))</f>
        <v>ينطبق - Applicable</v>
      </c>
      <c r="J57" s="172" t="s">
        <v>316</v>
      </c>
      <c r="K57" s="171" t="s">
        <v>246</v>
      </c>
      <c r="L57" s="165">
        <f t="shared" si="0"/>
        <v>3</v>
      </c>
      <c r="M57" s="166"/>
      <c r="N57" s="166"/>
      <c r="O57" s="166"/>
      <c r="P57" s="166"/>
      <c r="Q57" s="166"/>
      <c r="R57" s="167"/>
      <c r="S57" s="168"/>
    </row>
    <row r="58" spans="1:19" ht="240.5" x14ac:dyDescent="0.4">
      <c r="A58" s="164"/>
      <c r="B58" s="321"/>
      <c r="C58" s="324"/>
      <c r="D58" s="306"/>
      <c r="E58" s="307"/>
      <c r="F58" s="183" t="s">
        <v>440</v>
      </c>
      <c r="G58" s="183">
        <v>2</v>
      </c>
      <c r="H58" s="184" t="s">
        <v>311</v>
      </c>
      <c r="I58" s="188" t="str">
        <f>IF(AND('معلومات عن المرفق 3'!$E$13=1,G58&gt;=1),'Data Validation Lists'!$B$12,IF(AND('معلومات عن المرفق 3'!$E$13=2,G58&gt;=2),'Data Validation Lists'!$B$12,IF(AND('معلومات عن المرفق 3'!$E$13=3,G58=3),'Data Validation Lists'!$B$12,'Data Validation Lists'!$B$13)))</f>
        <v>ينطبق - Applicable</v>
      </c>
      <c r="J58" s="172" t="s">
        <v>481</v>
      </c>
      <c r="K58" s="171" t="s">
        <v>246</v>
      </c>
      <c r="L58" s="165">
        <f t="shared" si="0"/>
        <v>3</v>
      </c>
      <c r="M58" s="166"/>
      <c r="N58" s="166"/>
      <c r="O58" s="166"/>
      <c r="P58" s="166"/>
      <c r="Q58" s="166"/>
      <c r="R58" s="167"/>
      <c r="S58" s="168"/>
    </row>
    <row r="59" spans="1:19" ht="37" x14ac:dyDescent="0.4">
      <c r="A59" s="164"/>
      <c r="B59" s="321"/>
      <c r="C59" s="324"/>
      <c r="D59" s="306"/>
      <c r="E59" s="307"/>
      <c r="F59" s="183" t="s">
        <v>440</v>
      </c>
      <c r="G59" s="183">
        <v>2</v>
      </c>
      <c r="H59" s="184" t="s">
        <v>312</v>
      </c>
      <c r="I59" s="188" t="str">
        <f>IF(AND('معلومات عن المرفق 3'!$E$13=1,G59&gt;=1),'Data Validation Lists'!$B$12,IF(AND('معلومات عن المرفق 3'!$E$13=2,G59&gt;=2),'Data Validation Lists'!$B$12,IF(AND('معلومات عن المرفق 3'!$E$13=3,G59=3),'Data Validation Lists'!$B$12,'Data Validation Lists'!$B$13)))</f>
        <v>ينطبق - Applicable</v>
      </c>
      <c r="J59" s="172" t="s">
        <v>68</v>
      </c>
      <c r="K59" s="171" t="s">
        <v>246</v>
      </c>
      <c r="L59" s="165">
        <f t="shared" si="0"/>
        <v>3</v>
      </c>
      <c r="M59" s="166"/>
      <c r="N59" s="166"/>
      <c r="O59" s="166"/>
      <c r="P59" s="166"/>
      <c r="Q59" s="166"/>
      <c r="R59" s="167"/>
      <c r="S59" s="168"/>
    </row>
    <row r="60" spans="1:19" ht="37" x14ac:dyDescent="0.4">
      <c r="A60" s="164"/>
      <c r="B60" s="321"/>
      <c r="C60" s="324"/>
      <c r="D60" s="306"/>
      <c r="E60" s="307"/>
      <c r="F60" s="183" t="s">
        <v>440</v>
      </c>
      <c r="G60" s="183">
        <v>1</v>
      </c>
      <c r="H60" s="184" t="s">
        <v>313</v>
      </c>
      <c r="I60" s="188" t="str">
        <f>IF(AND('معلومات عن المرفق 3'!$E$13=1,G60&gt;=1),'Data Validation Lists'!$B$12,IF(AND('معلومات عن المرفق 3'!$E$13=2,G60&gt;=2),'Data Validation Lists'!$B$12,IF(AND('معلومات عن المرفق 3'!$E$13=3,G60=3),'Data Validation Lists'!$B$12,'Data Validation Lists'!$B$13)))</f>
        <v>ينطبق - Applicable</v>
      </c>
      <c r="J60" s="172" t="s">
        <v>502</v>
      </c>
      <c r="K60" s="171" t="s">
        <v>246</v>
      </c>
      <c r="L60" s="165">
        <f t="shared" si="0"/>
        <v>3</v>
      </c>
      <c r="M60" s="166"/>
      <c r="N60" s="166"/>
      <c r="O60" s="166"/>
      <c r="P60" s="166"/>
      <c r="Q60" s="166"/>
      <c r="R60" s="167"/>
      <c r="S60" s="168"/>
    </row>
    <row r="61" spans="1:19" ht="111" x14ac:dyDescent="0.4">
      <c r="A61" s="164"/>
      <c r="B61" s="321"/>
      <c r="C61" s="324"/>
      <c r="D61" s="306"/>
      <c r="E61" s="307"/>
      <c r="F61" s="183" t="s">
        <v>440</v>
      </c>
      <c r="G61" s="183">
        <v>2</v>
      </c>
      <c r="H61" s="184" t="s">
        <v>314</v>
      </c>
      <c r="I61" s="188" t="str">
        <f>IF(AND('معلومات عن المرفق 3'!$E$13=1,G61&gt;=1),'Data Validation Lists'!$B$12,IF(AND('معلومات عن المرفق 3'!$E$13=2,G61&gt;=2),'Data Validation Lists'!$B$12,IF(AND('معلومات عن المرفق 3'!$E$13=3,G61=3),'Data Validation Lists'!$B$12,'Data Validation Lists'!$B$13)))</f>
        <v>ينطبق - Applicable</v>
      </c>
      <c r="J61" s="172" t="s">
        <v>198</v>
      </c>
      <c r="K61" s="171" t="s">
        <v>246</v>
      </c>
      <c r="L61" s="165">
        <f t="shared" si="0"/>
        <v>3</v>
      </c>
      <c r="M61" s="166"/>
      <c r="N61" s="166"/>
      <c r="O61" s="166"/>
      <c r="P61" s="166"/>
      <c r="Q61" s="166"/>
      <c r="R61" s="167"/>
      <c r="S61" s="168"/>
    </row>
    <row r="62" spans="1:19" ht="37" x14ac:dyDescent="0.4">
      <c r="A62" s="164"/>
      <c r="B62" s="321"/>
      <c r="C62" s="324"/>
      <c r="D62" s="306"/>
      <c r="E62" s="307"/>
      <c r="F62" s="183" t="s">
        <v>440</v>
      </c>
      <c r="G62" s="183">
        <v>2</v>
      </c>
      <c r="H62" s="184" t="s">
        <v>315</v>
      </c>
      <c r="I62" s="188" t="str">
        <f>IF(AND('معلومات عن المرفق 3'!$E$13=1,G62&gt;=1),'Data Validation Lists'!$B$12,IF(AND('معلومات عن المرفق 3'!$E$13=2,G62&gt;=2),'Data Validation Lists'!$B$12,IF(AND('معلومات عن المرفق 3'!$E$13=3,G62=3),'Data Validation Lists'!$B$12,'Data Validation Lists'!$B$13)))</f>
        <v>ينطبق - Applicable</v>
      </c>
      <c r="J62" s="172" t="s">
        <v>73</v>
      </c>
      <c r="K62" s="171" t="s">
        <v>246</v>
      </c>
      <c r="L62" s="165">
        <f t="shared" si="0"/>
        <v>3</v>
      </c>
      <c r="M62" s="166"/>
      <c r="N62" s="166"/>
      <c r="O62" s="166"/>
      <c r="P62" s="166"/>
      <c r="Q62" s="166"/>
      <c r="R62" s="167"/>
      <c r="S62" s="168"/>
    </row>
    <row r="63" spans="1:19" ht="111" x14ac:dyDescent="0.4">
      <c r="A63" s="164"/>
      <c r="B63" s="321"/>
      <c r="C63" s="325"/>
      <c r="D63" s="308"/>
      <c r="E63" s="309"/>
      <c r="F63" s="183" t="s">
        <v>439</v>
      </c>
      <c r="G63" s="183">
        <v>2</v>
      </c>
      <c r="H63" s="184" t="s">
        <v>43</v>
      </c>
      <c r="I63" s="188" t="str">
        <f>IF(AND('معلومات عن المرفق 3'!$E$13=1,G63&gt;=1),'Data Validation Lists'!$B$12,IF(AND('معلومات عن المرفق 3'!$E$13=2,G63&gt;=2),'Data Validation Lists'!$B$12,IF(AND('معلومات عن المرفق 3'!$E$13=3,G63=3),'Data Validation Lists'!$B$12,'Data Validation Lists'!$B$13)))</f>
        <v>ينطبق - Applicable</v>
      </c>
      <c r="J63" s="172" t="s">
        <v>161</v>
      </c>
      <c r="K63" s="171" t="s">
        <v>246</v>
      </c>
      <c r="L63" s="165">
        <f t="shared" si="0"/>
        <v>3</v>
      </c>
      <c r="M63" s="166"/>
      <c r="N63" s="166"/>
      <c r="O63" s="166"/>
      <c r="P63" s="166"/>
      <c r="Q63" s="166"/>
      <c r="R63" s="167"/>
      <c r="S63" s="168"/>
    </row>
    <row r="64" spans="1:19" ht="111" x14ac:dyDescent="0.4">
      <c r="A64" s="164"/>
      <c r="B64" s="321"/>
      <c r="C64" s="310" t="s">
        <v>317</v>
      </c>
      <c r="D64" s="304" t="s">
        <v>74</v>
      </c>
      <c r="E64" s="305"/>
      <c r="F64" s="183" t="s">
        <v>439</v>
      </c>
      <c r="G64" s="183">
        <v>3</v>
      </c>
      <c r="H64" s="184" t="s">
        <v>318</v>
      </c>
      <c r="I64" s="188" t="str">
        <f>IF(AND('معلومات عن المرفق 3'!$E$13=1,G64&gt;=1),'Data Validation Lists'!$B$12,IF(AND('معلومات عن المرفق 3'!$E$13=2,G64&gt;=2),'Data Validation Lists'!$B$12,IF(AND('معلومات عن المرفق 3'!$E$13=3,G64=3),'Data Validation Lists'!$B$12,'Data Validation Lists'!$B$13)))</f>
        <v>ينطبق - Applicable</v>
      </c>
      <c r="J64" s="172" t="s">
        <v>199</v>
      </c>
      <c r="K64" s="171" t="str">
        <f>IF(L64=3,"مطبق كليًا  - Implemented",IF(L64=0,"لاينطبق على الجهة  - Not Applicable",IF(L64=1,"غير مطبق  - Not Implemented",IF(3&lt;L64&gt;1,"مطبق جزئيًا  - Partially Implemented"," "))))</f>
        <v>مطبق كليًا  - Implemented</v>
      </c>
      <c r="L64" s="165">
        <f>IFERROR(IFERROR(AVERAGEIFS(L65:L77,I65:I77,"&lt;&gt;لا ينطبق - Not Applicable",L65:L77,"&lt;&gt;0"),IFERROR(AVERAGEIF(I65:I77,"&lt;&gt;لا ينطبق - Not Applicable",L65:L77),AVERAGEIF(L65:L77,"&lt;&gt;0",L65:L77))),0)</f>
        <v>3</v>
      </c>
      <c r="M64" s="166"/>
      <c r="N64" s="166"/>
      <c r="O64" s="166"/>
      <c r="P64" s="166"/>
      <c r="Q64" s="166"/>
      <c r="R64" s="167"/>
      <c r="S64" s="168"/>
    </row>
    <row r="65" spans="1:19" ht="111" x14ac:dyDescent="0.4">
      <c r="A65" s="164"/>
      <c r="B65" s="321"/>
      <c r="C65" s="311"/>
      <c r="D65" s="306"/>
      <c r="E65" s="307"/>
      <c r="F65" s="183" t="s">
        <v>440</v>
      </c>
      <c r="G65" s="183">
        <v>2</v>
      </c>
      <c r="H65" s="184" t="s">
        <v>319</v>
      </c>
      <c r="I65" s="188" t="str">
        <f>IF(AND('معلومات عن المرفق 3'!$E$13=1,G65&gt;=1),'Data Validation Lists'!$B$12,IF(AND('معلومات عن المرفق 3'!$E$13=2,G65&gt;=2),'Data Validation Lists'!$B$12,IF(AND('معلومات عن المرفق 3'!$E$13=3,G65=3),'Data Validation Lists'!$B$12,'Data Validation Lists'!$B$13)))</f>
        <v>ينطبق - Applicable</v>
      </c>
      <c r="J65" s="172" t="s">
        <v>200</v>
      </c>
      <c r="K65" s="171" t="s">
        <v>246</v>
      </c>
      <c r="L65" s="165">
        <f t="shared" si="0"/>
        <v>3</v>
      </c>
      <c r="M65" s="166"/>
      <c r="N65" s="166"/>
      <c r="O65" s="166"/>
      <c r="P65" s="166"/>
      <c r="Q65" s="166"/>
      <c r="R65" s="167"/>
      <c r="S65" s="168"/>
    </row>
    <row r="66" spans="1:19" ht="111" x14ac:dyDescent="0.4">
      <c r="A66" s="164"/>
      <c r="B66" s="321"/>
      <c r="C66" s="311"/>
      <c r="D66" s="306"/>
      <c r="E66" s="307"/>
      <c r="F66" s="183" t="s">
        <v>440</v>
      </c>
      <c r="G66" s="183">
        <v>1</v>
      </c>
      <c r="H66" s="184" t="s">
        <v>320</v>
      </c>
      <c r="I66" s="188" t="str">
        <f>IF(AND('معلومات عن المرفق 3'!$E$13=1,G66&gt;=1),'Data Validation Lists'!$B$12,IF(AND('معلومات عن المرفق 3'!$E$13=2,G66&gt;=2),'Data Validation Lists'!$B$12,IF(AND('معلومات عن المرفق 3'!$E$13=3,G66=3),'Data Validation Lists'!$B$12,'Data Validation Lists'!$B$13)))</f>
        <v>ينطبق - Applicable</v>
      </c>
      <c r="J66" s="172" t="s">
        <v>201</v>
      </c>
      <c r="K66" s="171" t="s">
        <v>246</v>
      </c>
      <c r="L66" s="165">
        <f t="shared" si="0"/>
        <v>3</v>
      </c>
      <c r="M66" s="166"/>
      <c r="N66" s="166"/>
      <c r="O66" s="166"/>
      <c r="P66" s="166"/>
      <c r="Q66" s="166"/>
      <c r="R66" s="167"/>
      <c r="S66" s="168"/>
    </row>
    <row r="67" spans="1:19" ht="111" x14ac:dyDescent="0.4">
      <c r="A67" s="164"/>
      <c r="B67" s="321"/>
      <c r="C67" s="311"/>
      <c r="D67" s="306"/>
      <c r="E67" s="307"/>
      <c r="F67" s="183" t="s">
        <v>440</v>
      </c>
      <c r="G67" s="183">
        <v>1</v>
      </c>
      <c r="H67" s="184" t="s">
        <v>321</v>
      </c>
      <c r="I67" s="188" t="str">
        <f>IF(AND('معلومات عن المرفق 3'!$E$13=1,G67&gt;=1),'Data Validation Lists'!$B$12,IF(AND('معلومات عن المرفق 3'!$E$13=2,G67&gt;=2),'Data Validation Lists'!$B$12,IF(AND('معلومات عن المرفق 3'!$E$13=3,G67=3),'Data Validation Lists'!$B$12,'Data Validation Lists'!$B$13)))</f>
        <v>ينطبق - Applicable</v>
      </c>
      <c r="J67" s="172" t="s">
        <v>503</v>
      </c>
      <c r="K67" s="171" t="s">
        <v>246</v>
      </c>
      <c r="L67" s="165">
        <f t="shared" si="0"/>
        <v>3</v>
      </c>
      <c r="M67" s="166"/>
      <c r="N67" s="166"/>
      <c r="O67" s="166"/>
      <c r="P67" s="166"/>
      <c r="Q67" s="166"/>
      <c r="R67" s="167"/>
      <c r="S67" s="168"/>
    </row>
    <row r="68" spans="1:19" ht="55.5" x14ac:dyDescent="0.4">
      <c r="A68" s="164"/>
      <c r="B68" s="321"/>
      <c r="C68" s="311"/>
      <c r="D68" s="306"/>
      <c r="E68" s="307"/>
      <c r="F68" s="183" t="s">
        <v>440</v>
      </c>
      <c r="G68" s="183">
        <v>2</v>
      </c>
      <c r="H68" s="184" t="s">
        <v>322</v>
      </c>
      <c r="I68" s="188" t="str">
        <f>IF(AND('معلومات عن المرفق 3'!$E$13=1,G68&gt;=1),'Data Validation Lists'!$B$12,IF(AND('معلومات عن المرفق 3'!$E$13=2,G68&gt;=2),'Data Validation Lists'!$B$12,IF(AND('معلومات عن المرفق 3'!$E$13=3,G68=3),'Data Validation Lists'!$B$12,'Data Validation Lists'!$B$13)))</f>
        <v>ينطبق - Applicable</v>
      </c>
      <c r="J68" s="172" t="s">
        <v>75</v>
      </c>
      <c r="K68" s="171" t="s">
        <v>246</v>
      </c>
      <c r="L68" s="165">
        <f t="shared" si="0"/>
        <v>3</v>
      </c>
      <c r="M68" s="166"/>
      <c r="N68" s="166"/>
      <c r="O68" s="166"/>
      <c r="P68" s="166"/>
      <c r="Q68" s="166"/>
      <c r="R68" s="167"/>
      <c r="S68" s="168"/>
    </row>
    <row r="69" spans="1:19" ht="111" x14ac:dyDescent="0.4">
      <c r="A69" s="164"/>
      <c r="B69" s="321"/>
      <c r="C69" s="311"/>
      <c r="D69" s="306"/>
      <c r="E69" s="307"/>
      <c r="F69" s="183" t="s">
        <v>440</v>
      </c>
      <c r="G69" s="183">
        <v>2</v>
      </c>
      <c r="H69" s="184" t="s">
        <v>323</v>
      </c>
      <c r="I69" s="188" t="str">
        <f>IF(AND('معلومات عن المرفق 3'!$E$13=1,G69&gt;=1),'Data Validation Lists'!$B$12,IF(AND('معلومات عن المرفق 3'!$E$13=2,G69&gt;=2),'Data Validation Lists'!$B$12,IF(AND('معلومات عن المرفق 3'!$E$13=3,G69=3),'Data Validation Lists'!$B$12,'Data Validation Lists'!$B$13)))</f>
        <v>ينطبق - Applicable</v>
      </c>
      <c r="J69" s="172" t="s">
        <v>504</v>
      </c>
      <c r="K69" s="171" t="s">
        <v>246</v>
      </c>
      <c r="L69" s="165">
        <f t="shared" si="0"/>
        <v>3</v>
      </c>
      <c r="M69" s="166"/>
      <c r="N69" s="166"/>
      <c r="O69" s="166"/>
      <c r="P69" s="166"/>
      <c r="Q69" s="166"/>
      <c r="R69" s="167"/>
      <c r="S69" s="168"/>
    </row>
    <row r="70" spans="1:19" ht="74" x14ac:dyDescent="0.4">
      <c r="A70" s="164"/>
      <c r="B70" s="321"/>
      <c r="C70" s="311"/>
      <c r="D70" s="306"/>
      <c r="E70" s="307"/>
      <c r="F70" s="183" t="s">
        <v>440</v>
      </c>
      <c r="G70" s="183">
        <v>2</v>
      </c>
      <c r="H70" s="184" t="s">
        <v>324</v>
      </c>
      <c r="I70" s="188" t="str">
        <f>IF(AND('معلومات عن المرفق 3'!$E$13=1,G70&gt;=1),'Data Validation Lists'!$B$12,IF(AND('معلومات عن المرفق 3'!$E$13=2,G70&gt;=2),'Data Validation Lists'!$B$12,IF(AND('معلومات عن المرفق 3'!$E$13=3,G70=3),'Data Validation Lists'!$B$12,'Data Validation Lists'!$B$13)))</f>
        <v>ينطبق - Applicable</v>
      </c>
      <c r="J70" s="172" t="s">
        <v>482</v>
      </c>
      <c r="K70" s="171" t="s">
        <v>246</v>
      </c>
      <c r="L70" s="165">
        <f t="shared" si="0"/>
        <v>3</v>
      </c>
      <c r="M70" s="166"/>
      <c r="N70" s="166"/>
      <c r="O70" s="166"/>
      <c r="P70" s="166"/>
      <c r="Q70" s="166"/>
      <c r="R70" s="167"/>
      <c r="S70" s="168"/>
    </row>
    <row r="71" spans="1:19" ht="111" x14ac:dyDescent="0.4">
      <c r="A71" s="164"/>
      <c r="B71" s="321"/>
      <c r="C71" s="311"/>
      <c r="D71" s="306"/>
      <c r="E71" s="307"/>
      <c r="F71" s="183" t="s">
        <v>440</v>
      </c>
      <c r="G71" s="183">
        <v>1</v>
      </c>
      <c r="H71" s="184" t="s">
        <v>325</v>
      </c>
      <c r="I71" s="188" t="str">
        <f>IF(AND('معلومات عن المرفق 3'!$E$13=1,G71&gt;=1),'Data Validation Lists'!$B$12,IF(AND('معلومات عن المرفق 3'!$E$13=2,G71&gt;=2),'Data Validation Lists'!$B$12,IF(AND('معلومات عن المرفق 3'!$E$13=3,G71=3),'Data Validation Lists'!$B$12,'Data Validation Lists'!$B$13)))</f>
        <v>ينطبق - Applicable</v>
      </c>
      <c r="J71" s="172" t="s">
        <v>505</v>
      </c>
      <c r="K71" s="171" t="s">
        <v>246</v>
      </c>
      <c r="L71" s="165">
        <f t="shared" si="0"/>
        <v>3</v>
      </c>
      <c r="M71" s="166"/>
      <c r="N71" s="166"/>
      <c r="O71" s="166"/>
      <c r="P71" s="166"/>
      <c r="Q71" s="166"/>
      <c r="R71" s="167"/>
      <c r="S71" s="168"/>
    </row>
    <row r="72" spans="1:19" ht="74" x14ac:dyDescent="0.4">
      <c r="A72" s="164"/>
      <c r="B72" s="321"/>
      <c r="C72" s="311"/>
      <c r="D72" s="306"/>
      <c r="E72" s="307"/>
      <c r="F72" s="183" t="s">
        <v>440</v>
      </c>
      <c r="G72" s="183">
        <v>2</v>
      </c>
      <c r="H72" s="184" t="s">
        <v>326</v>
      </c>
      <c r="I72" s="188" t="str">
        <f>IF(AND('معلومات عن المرفق 3'!$E$13=1,G72&gt;=1),'Data Validation Lists'!$B$12,IF(AND('معلومات عن المرفق 3'!$E$13=2,G72&gt;=2),'Data Validation Lists'!$B$12,IF(AND('معلومات عن المرفق 3'!$E$13=3,G72=3),'Data Validation Lists'!$B$12,'Data Validation Lists'!$B$13)))</f>
        <v>ينطبق - Applicable</v>
      </c>
      <c r="J72" s="172" t="s">
        <v>76</v>
      </c>
      <c r="K72" s="171" t="s">
        <v>246</v>
      </c>
      <c r="L72" s="165">
        <f t="shared" ref="L72:L135" si="1">IF(K72="مطبق كليًا  - Implemented",3,IF(K72="مطبق جزئيًا  - Partially Implemented",2,IF(K72="غير مطبق  - Not Implemented",1,0)))</f>
        <v>3</v>
      </c>
      <c r="M72" s="166"/>
      <c r="N72" s="166"/>
      <c r="O72" s="166"/>
      <c r="P72" s="166"/>
      <c r="Q72" s="166"/>
      <c r="R72" s="167"/>
      <c r="S72" s="168"/>
    </row>
    <row r="73" spans="1:19" ht="74" x14ac:dyDescent="0.4">
      <c r="A73" s="164"/>
      <c r="B73" s="321"/>
      <c r="C73" s="311"/>
      <c r="D73" s="306"/>
      <c r="E73" s="307"/>
      <c r="F73" s="183" t="s">
        <v>440</v>
      </c>
      <c r="G73" s="183">
        <v>3</v>
      </c>
      <c r="H73" s="184" t="s">
        <v>327</v>
      </c>
      <c r="I73" s="188" t="str">
        <f>IF(AND('معلومات عن المرفق 3'!$E$13=1,G73&gt;=1),'Data Validation Lists'!$B$12,IF(AND('معلومات عن المرفق 3'!$E$13=2,G73&gt;=2),'Data Validation Lists'!$B$12,IF(AND('معلومات عن المرفق 3'!$E$13=3,G73=3),'Data Validation Lists'!$B$12,'Data Validation Lists'!$B$13)))</f>
        <v>ينطبق - Applicable</v>
      </c>
      <c r="J73" s="172" t="s">
        <v>77</v>
      </c>
      <c r="K73" s="171" t="s">
        <v>246</v>
      </c>
      <c r="L73" s="165">
        <f t="shared" si="1"/>
        <v>3</v>
      </c>
      <c r="M73" s="166"/>
      <c r="N73" s="166"/>
      <c r="O73" s="166"/>
      <c r="P73" s="166"/>
      <c r="Q73" s="166"/>
      <c r="R73" s="167"/>
      <c r="S73" s="168"/>
    </row>
    <row r="74" spans="1:19" ht="74" x14ac:dyDescent="0.4">
      <c r="A74" s="164"/>
      <c r="B74" s="321"/>
      <c r="C74" s="311"/>
      <c r="D74" s="306"/>
      <c r="E74" s="307"/>
      <c r="F74" s="183" t="s">
        <v>440</v>
      </c>
      <c r="G74" s="183">
        <v>1</v>
      </c>
      <c r="H74" s="184" t="s">
        <v>328</v>
      </c>
      <c r="I74" s="188" t="str">
        <f>IF(AND('معلومات عن المرفق 3'!$E$13=1,G74&gt;=1),'Data Validation Lists'!$B$12,IF(AND('معلومات عن المرفق 3'!$E$13=2,G74&gt;=2),'Data Validation Lists'!$B$12,IF(AND('معلومات عن المرفق 3'!$E$13=3,G74=3),'Data Validation Lists'!$B$12,'Data Validation Lists'!$B$13)))</f>
        <v>ينطبق - Applicable</v>
      </c>
      <c r="J74" s="172" t="s">
        <v>202</v>
      </c>
      <c r="K74" s="171" t="s">
        <v>246</v>
      </c>
      <c r="L74" s="165">
        <f t="shared" si="1"/>
        <v>3</v>
      </c>
      <c r="M74" s="166"/>
      <c r="N74" s="166"/>
      <c r="O74" s="166"/>
      <c r="P74" s="166"/>
      <c r="Q74" s="166"/>
      <c r="R74" s="167"/>
      <c r="S74" s="168"/>
    </row>
    <row r="75" spans="1:19" ht="37" x14ac:dyDescent="0.4">
      <c r="A75" s="164"/>
      <c r="B75" s="321"/>
      <c r="C75" s="311"/>
      <c r="D75" s="306"/>
      <c r="E75" s="307"/>
      <c r="F75" s="183" t="s">
        <v>440</v>
      </c>
      <c r="G75" s="183">
        <v>2</v>
      </c>
      <c r="H75" s="184" t="s">
        <v>329</v>
      </c>
      <c r="I75" s="188" t="str">
        <f>IF(AND('معلومات عن المرفق 3'!$E$13=1,G75&gt;=1),'Data Validation Lists'!$B$12,IF(AND('معلومات عن المرفق 3'!$E$13=2,G75&gt;=2),'Data Validation Lists'!$B$12,IF(AND('معلومات عن المرفق 3'!$E$13=3,G75=3),'Data Validation Lists'!$B$12,'Data Validation Lists'!$B$13)))</f>
        <v>ينطبق - Applicable</v>
      </c>
      <c r="J75" s="172" t="s">
        <v>203</v>
      </c>
      <c r="K75" s="171" t="s">
        <v>246</v>
      </c>
      <c r="L75" s="165">
        <f t="shared" si="1"/>
        <v>3</v>
      </c>
      <c r="M75" s="166"/>
      <c r="N75" s="166"/>
      <c r="O75" s="166"/>
      <c r="P75" s="166"/>
      <c r="Q75" s="166"/>
      <c r="R75" s="167"/>
      <c r="S75" s="168"/>
    </row>
    <row r="76" spans="1:19" ht="55.5" x14ac:dyDescent="0.4">
      <c r="A76" s="164"/>
      <c r="B76" s="321"/>
      <c r="C76" s="311"/>
      <c r="D76" s="306"/>
      <c r="E76" s="307"/>
      <c r="F76" s="183" t="s">
        <v>440</v>
      </c>
      <c r="G76" s="183">
        <v>2</v>
      </c>
      <c r="H76" s="184" t="s">
        <v>330</v>
      </c>
      <c r="I76" s="188" t="str">
        <f>IF(AND('معلومات عن المرفق 3'!$E$13=1,G76&gt;=1),'Data Validation Lists'!$B$12,IF(AND('معلومات عن المرفق 3'!$E$13=2,G76&gt;=2),'Data Validation Lists'!$B$12,IF(AND('معلومات عن المرفق 3'!$E$13=3,G76=3),'Data Validation Lists'!$B$12,'Data Validation Lists'!$B$13)))</f>
        <v>ينطبق - Applicable</v>
      </c>
      <c r="J76" s="172" t="s">
        <v>204</v>
      </c>
      <c r="K76" s="171" t="s">
        <v>246</v>
      </c>
      <c r="L76" s="165">
        <f t="shared" si="1"/>
        <v>3</v>
      </c>
      <c r="M76" s="166"/>
      <c r="N76" s="166"/>
      <c r="O76" s="166"/>
      <c r="P76" s="166"/>
      <c r="Q76" s="166"/>
      <c r="R76" s="167"/>
      <c r="S76" s="168"/>
    </row>
    <row r="77" spans="1:19" ht="74" x14ac:dyDescent="0.4">
      <c r="A77" s="164"/>
      <c r="B77" s="321"/>
      <c r="C77" s="311"/>
      <c r="D77" s="306"/>
      <c r="E77" s="307"/>
      <c r="F77" s="183" t="s">
        <v>440</v>
      </c>
      <c r="G77" s="183">
        <v>3</v>
      </c>
      <c r="H77" s="184" t="s">
        <v>331</v>
      </c>
      <c r="I77" s="188" t="str">
        <f>IF(AND('معلومات عن المرفق 3'!$E$13=1,G77&gt;=1),'Data Validation Lists'!$B$12,IF(AND('معلومات عن المرفق 3'!$E$13=2,G77&gt;=2),'Data Validation Lists'!$B$12,IF(AND('معلومات عن المرفق 3'!$E$13=3,G77=3),'Data Validation Lists'!$B$12,'Data Validation Lists'!$B$13)))</f>
        <v>ينطبق - Applicable</v>
      </c>
      <c r="J77" s="172" t="s">
        <v>205</v>
      </c>
      <c r="K77" s="171" t="s">
        <v>246</v>
      </c>
      <c r="L77" s="165">
        <f t="shared" si="1"/>
        <v>3</v>
      </c>
      <c r="M77" s="166"/>
      <c r="N77" s="166"/>
      <c r="O77" s="166"/>
      <c r="P77" s="166"/>
      <c r="Q77" s="166"/>
      <c r="R77" s="167"/>
      <c r="S77" s="168"/>
    </row>
    <row r="78" spans="1:19" ht="111" x14ac:dyDescent="0.4">
      <c r="A78" s="164"/>
      <c r="B78" s="321"/>
      <c r="C78" s="312"/>
      <c r="D78" s="306"/>
      <c r="E78" s="307"/>
      <c r="F78" s="183" t="s">
        <v>439</v>
      </c>
      <c r="G78" s="183">
        <v>2</v>
      </c>
      <c r="H78" s="184" t="s">
        <v>44</v>
      </c>
      <c r="I78" s="188" t="str">
        <f>IF(AND('معلومات عن المرفق 3'!$E$13=1,G78&gt;=1),'Data Validation Lists'!$B$12,IF(AND('معلومات عن المرفق 3'!$E$13=2,G78&gt;=2),'Data Validation Lists'!$B$12,IF(AND('معلومات عن المرفق 3'!$E$13=3,G78=3),'Data Validation Lists'!$B$12,'Data Validation Lists'!$B$13)))</f>
        <v>ينطبق - Applicable</v>
      </c>
      <c r="J78" s="172" t="s">
        <v>162</v>
      </c>
      <c r="K78" s="171" t="s">
        <v>246</v>
      </c>
      <c r="L78" s="165">
        <f t="shared" si="1"/>
        <v>3</v>
      </c>
      <c r="M78" s="166"/>
      <c r="N78" s="166"/>
      <c r="O78" s="166"/>
      <c r="P78" s="166"/>
      <c r="Q78" s="166"/>
      <c r="R78" s="167"/>
      <c r="S78" s="168"/>
    </row>
    <row r="79" spans="1:19" ht="92.5" x14ac:dyDescent="0.4">
      <c r="A79" s="164"/>
      <c r="B79" s="321"/>
      <c r="C79" s="310" t="s">
        <v>332</v>
      </c>
      <c r="D79" s="304" t="s">
        <v>72</v>
      </c>
      <c r="E79" s="305"/>
      <c r="F79" s="183" t="s">
        <v>439</v>
      </c>
      <c r="G79" s="183">
        <v>3</v>
      </c>
      <c r="H79" s="184" t="s">
        <v>333</v>
      </c>
      <c r="I79" s="188" t="str">
        <f>IF(AND('معلومات عن المرفق 3'!$E$13=1,G79&gt;=1),'Data Validation Lists'!$B$12,IF(AND('معلومات عن المرفق 3'!$E$13=2,G79&gt;=2),'Data Validation Lists'!$B$12,IF(AND('معلومات عن المرفق 3'!$E$13=3,G79=3),'Data Validation Lists'!$B$12,'Data Validation Lists'!$B$13)))</f>
        <v>ينطبق - Applicable</v>
      </c>
      <c r="J79" s="172" t="s">
        <v>163</v>
      </c>
      <c r="K79" s="171" t="str">
        <f>IF(L79=3,"مطبق كليًا  - Implemented",IF(L79=0,"لاينطبق على الجهة  - Not Applicable",IF(L79=1,"غير مطبق  - Not Implemented",IF(3&lt;L79&gt;1,"مطبق جزئيًا  - Partially Implemented"," "))))</f>
        <v>مطبق كليًا  - Implemented</v>
      </c>
      <c r="L79" s="165">
        <f>IFERROR(IFERROR(AVERAGEIFS(L80:L95,I80:I95,"&lt;&gt;لا ينطبق - Not Applicable",L80:L95,"&lt;&gt;0"),IFERROR(AVERAGEIF(I80:I95,"&lt;&gt;لا ينطبق - Not Applicable",L80:L95),AVERAGEIF(L80:L95,"&lt;&gt;0",L80:L95))),0)</f>
        <v>3</v>
      </c>
      <c r="M79" s="166"/>
      <c r="N79" s="166"/>
      <c r="O79" s="166"/>
      <c r="P79" s="166"/>
      <c r="Q79" s="166"/>
      <c r="R79" s="167"/>
      <c r="S79" s="168"/>
    </row>
    <row r="80" spans="1:19" ht="55.5" x14ac:dyDescent="0.4">
      <c r="A80" s="164"/>
      <c r="B80" s="321"/>
      <c r="C80" s="311"/>
      <c r="D80" s="306"/>
      <c r="E80" s="307"/>
      <c r="F80" s="183" t="s">
        <v>440</v>
      </c>
      <c r="G80" s="183">
        <v>3</v>
      </c>
      <c r="H80" s="184" t="s">
        <v>334</v>
      </c>
      <c r="I80" s="188" t="str">
        <f>IF(AND('معلومات عن المرفق 3'!$E$13=1,G80&gt;=1),'Data Validation Lists'!$B$12,IF(AND('معلومات عن المرفق 3'!$E$13=2,G80&gt;=2),'Data Validation Lists'!$B$12,IF(AND('معلومات عن المرفق 3'!$E$13=3,G80=3),'Data Validation Lists'!$B$12,'Data Validation Lists'!$B$13)))</f>
        <v>ينطبق - Applicable</v>
      </c>
      <c r="J80" s="172" t="s">
        <v>206</v>
      </c>
      <c r="K80" s="171" t="s">
        <v>246</v>
      </c>
      <c r="L80" s="165">
        <f t="shared" si="1"/>
        <v>3</v>
      </c>
      <c r="M80" s="166"/>
      <c r="N80" s="166"/>
      <c r="O80" s="166"/>
      <c r="P80" s="166"/>
      <c r="Q80" s="166"/>
      <c r="R80" s="167"/>
      <c r="S80" s="168"/>
    </row>
    <row r="81" spans="1:19" ht="111" x14ac:dyDescent="0.4">
      <c r="A81" s="164"/>
      <c r="B81" s="321"/>
      <c r="C81" s="311"/>
      <c r="D81" s="306"/>
      <c r="E81" s="307"/>
      <c r="F81" s="183" t="s">
        <v>440</v>
      </c>
      <c r="G81" s="183">
        <v>1</v>
      </c>
      <c r="H81" s="184" t="s">
        <v>335</v>
      </c>
      <c r="I81" s="188" t="str">
        <f>IF(AND('معلومات عن المرفق 3'!$E$13=1,G81&gt;=1),'Data Validation Lists'!$B$12,IF(AND('معلومات عن المرفق 3'!$E$13=2,G81&gt;=2),'Data Validation Lists'!$B$12,IF(AND('معلومات عن المرفق 3'!$E$13=3,G81=3),'Data Validation Lists'!$B$12,'Data Validation Lists'!$B$13)))</f>
        <v>ينطبق - Applicable</v>
      </c>
      <c r="J81" s="172" t="s">
        <v>506</v>
      </c>
      <c r="K81" s="171" t="s">
        <v>246</v>
      </c>
      <c r="L81" s="165">
        <f t="shared" si="1"/>
        <v>3</v>
      </c>
      <c r="M81" s="166"/>
      <c r="N81" s="166"/>
      <c r="O81" s="166"/>
      <c r="P81" s="166"/>
      <c r="Q81" s="166"/>
      <c r="R81" s="167"/>
      <c r="S81" s="168"/>
    </row>
    <row r="82" spans="1:19" ht="74" x14ac:dyDescent="0.4">
      <c r="A82" s="164"/>
      <c r="B82" s="321"/>
      <c r="C82" s="311"/>
      <c r="D82" s="306"/>
      <c r="E82" s="307"/>
      <c r="F82" s="183" t="s">
        <v>440</v>
      </c>
      <c r="G82" s="183">
        <v>3</v>
      </c>
      <c r="H82" s="184" t="s">
        <v>336</v>
      </c>
      <c r="I82" s="188" t="str">
        <f>IF(AND('معلومات عن المرفق 3'!$E$13=1,G82&gt;=1),'Data Validation Lists'!$B$12,IF(AND('معلومات عن المرفق 3'!$E$13=2,G82&gt;=2),'Data Validation Lists'!$B$12,IF(AND('معلومات عن المرفق 3'!$E$13=3,G82=3),'Data Validation Lists'!$B$12,'Data Validation Lists'!$B$13)))</f>
        <v>ينطبق - Applicable</v>
      </c>
      <c r="J82" s="172" t="s">
        <v>507</v>
      </c>
      <c r="K82" s="171" t="s">
        <v>246</v>
      </c>
      <c r="L82" s="165">
        <f t="shared" si="1"/>
        <v>3</v>
      </c>
      <c r="M82" s="166"/>
      <c r="N82" s="166"/>
      <c r="O82" s="166"/>
      <c r="P82" s="166"/>
      <c r="Q82" s="166"/>
      <c r="R82" s="167"/>
      <c r="S82" s="168"/>
    </row>
    <row r="83" spans="1:19" ht="92.5" x14ac:dyDescent="0.4">
      <c r="A83" s="164"/>
      <c r="B83" s="321"/>
      <c r="C83" s="311"/>
      <c r="D83" s="306"/>
      <c r="E83" s="307"/>
      <c r="F83" s="183" t="s">
        <v>440</v>
      </c>
      <c r="G83" s="183">
        <v>2</v>
      </c>
      <c r="H83" s="184" t="s">
        <v>337</v>
      </c>
      <c r="I83" s="188" t="str">
        <f>IF(AND('معلومات عن المرفق 3'!$E$13=1,G83&gt;=1),'Data Validation Lists'!$B$12,IF(AND('معلومات عن المرفق 3'!$E$13=2,G83&gt;=2),'Data Validation Lists'!$B$12,IF(AND('معلومات عن المرفق 3'!$E$13=3,G83=3),'Data Validation Lists'!$B$12,'Data Validation Lists'!$B$13)))</f>
        <v>ينطبق - Applicable</v>
      </c>
      <c r="J83" s="172" t="s">
        <v>456</v>
      </c>
      <c r="K83" s="171" t="s">
        <v>246</v>
      </c>
      <c r="L83" s="165">
        <f t="shared" si="1"/>
        <v>3</v>
      </c>
      <c r="M83" s="166"/>
      <c r="N83" s="166"/>
      <c r="O83" s="166"/>
      <c r="P83" s="166"/>
      <c r="Q83" s="166"/>
      <c r="R83" s="167"/>
      <c r="S83" s="168"/>
    </row>
    <row r="84" spans="1:19" ht="55.5" x14ac:dyDescent="0.4">
      <c r="A84" s="164"/>
      <c r="B84" s="321"/>
      <c r="C84" s="311"/>
      <c r="D84" s="306"/>
      <c r="E84" s="307"/>
      <c r="F84" s="183" t="s">
        <v>440</v>
      </c>
      <c r="G84" s="183">
        <v>2</v>
      </c>
      <c r="H84" s="184" t="s">
        <v>338</v>
      </c>
      <c r="I84" s="188" t="str">
        <f>IF(AND('معلومات عن المرفق 3'!$E$13=1,G84&gt;=1),'Data Validation Lists'!$B$12,IF(AND('معلومات عن المرفق 3'!$E$13=2,G84&gt;=2),'Data Validation Lists'!$B$12,IF(AND('معلومات عن المرفق 3'!$E$13=3,G84=3),'Data Validation Lists'!$B$12,'Data Validation Lists'!$B$13)))</f>
        <v>ينطبق - Applicable</v>
      </c>
      <c r="J84" s="172" t="s">
        <v>164</v>
      </c>
      <c r="K84" s="171" t="s">
        <v>246</v>
      </c>
      <c r="L84" s="165">
        <f t="shared" si="1"/>
        <v>3</v>
      </c>
      <c r="M84" s="166"/>
      <c r="N84" s="166"/>
      <c r="O84" s="166"/>
      <c r="P84" s="166"/>
      <c r="Q84" s="166"/>
      <c r="R84" s="167"/>
      <c r="S84" s="168"/>
    </row>
    <row r="85" spans="1:19" ht="74" x14ac:dyDescent="0.4">
      <c r="A85" s="164"/>
      <c r="B85" s="321"/>
      <c r="C85" s="311"/>
      <c r="D85" s="306"/>
      <c r="E85" s="307"/>
      <c r="F85" s="183" t="s">
        <v>440</v>
      </c>
      <c r="G85" s="183">
        <v>3</v>
      </c>
      <c r="H85" s="184" t="s">
        <v>339</v>
      </c>
      <c r="I85" s="188" t="str">
        <f>IF(AND('معلومات عن المرفق 3'!$E$13=1,G85&gt;=1),'Data Validation Lists'!$B$12,IF(AND('معلومات عن المرفق 3'!$E$13=2,G85&gt;=2),'Data Validation Lists'!$B$12,IF(AND('معلومات عن المرفق 3'!$E$13=3,G85=3),'Data Validation Lists'!$B$12,'Data Validation Lists'!$B$13)))</f>
        <v>ينطبق - Applicable</v>
      </c>
      <c r="J85" s="172" t="s">
        <v>78</v>
      </c>
      <c r="K85" s="171" t="s">
        <v>246</v>
      </c>
      <c r="L85" s="165">
        <f t="shared" si="1"/>
        <v>3</v>
      </c>
      <c r="M85" s="166"/>
      <c r="N85" s="166"/>
      <c r="O85" s="166"/>
      <c r="P85" s="166"/>
      <c r="Q85" s="166"/>
      <c r="R85" s="167"/>
      <c r="S85" s="168"/>
    </row>
    <row r="86" spans="1:19" ht="74" x14ac:dyDescent="0.4">
      <c r="A86" s="164"/>
      <c r="B86" s="321"/>
      <c r="C86" s="311"/>
      <c r="D86" s="306"/>
      <c r="E86" s="307"/>
      <c r="F86" s="183" t="s">
        <v>440</v>
      </c>
      <c r="G86" s="183">
        <v>3</v>
      </c>
      <c r="H86" s="184" t="s">
        <v>340</v>
      </c>
      <c r="I86" s="188" t="str">
        <f>IF(AND('معلومات عن المرفق 3'!$E$13=1,G86&gt;=1),'Data Validation Lists'!$B$12,IF(AND('معلومات عن المرفق 3'!$E$13=2,G86&gt;=2),'Data Validation Lists'!$B$12,IF(AND('معلومات عن المرفق 3'!$E$13=3,G86=3),'Data Validation Lists'!$B$12,'Data Validation Lists'!$B$13)))</f>
        <v>ينطبق - Applicable</v>
      </c>
      <c r="J86" s="172" t="s">
        <v>207</v>
      </c>
      <c r="K86" s="171" t="s">
        <v>246</v>
      </c>
      <c r="L86" s="165">
        <f t="shared" si="1"/>
        <v>3</v>
      </c>
      <c r="M86" s="166"/>
      <c r="N86" s="166"/>
      <c r="O86" s="166"/>
      <c r="P86" s="166"/>
      <c r="Q86" s="166"/>
      <c r="R86" s="167"/>
      <c r="S86" s="168"/>
    </row>
    <row r="87" spans="1:19" ht="111" x14ac:dyDescent="0.4">
      <c r="A87" s="164"/>
      <c r="B87" s="321"/>
      <c r="C87" s="311"/>
      <c r="D87" s="306"/>
      <c r="E87" s="307"/>
      <c r="F87" s="183" t="s">
        <v>440</v>
      </c>
      <c r="G87" s="183">
        <v>3</v>
      </c>
      <c r="H87" s="184" t="s">
        <v>341</v>
      </c>
      <c r="I87" s="188" t="str">
        <f>IF(AND('معلومات عن المرفق 3'!$E$13=1,G87&gt;=1),'Data Validation Lists'!$B$12,IF(AND('معلومات عن المرفق 3'!$E$13=2,G87&gt;=2),'Data Validation Lists'!$B$12,IF(AND('معلومات عن المرفق 3'!$E$13=3,G87=3),'Data Validation Lists'!$B$12,'Data Validation Lists'!$B$13)))</f>
        <v>ينطبق - Applicable</v>
      </c>
      <c r="J87" s="172" t="s">
        <v>208</v>
      </c>
      <c r="K87" s="171" t="s">
        <v>246</v>
      </c>
      <c r="L87" s="165">
        <f t="shared" si="1"/>
        <v>3</v>
      </c>
      <c r="M87" s="166"/>
      <c r="N87" s="166"/>
      <c r="O87" s="166"/>
      <c r="P87" s="166"/>
      <c r="Q87" s="166"/>
      <c r="R87" s="167"/>
      <c r="S87" s="168"/>
    </row>
    <row r="88" spans="1:19" ht="111" x14ac:dyDescent="0.4">
      <c r="A88" s="164"/>
      <c r="B88" s="321"/>
      <c r="C88" s="311"/>
      <c r="D88" s="306"/>
      <c r="E88" s="307"/>
      <c r="F88" s="183" t="s">
        <v>440</v>
      </c>
      <c r="G88" s="183">
        <v>2</v>
      </c>
      <c r="H88" s="184" t="s">
        <v>342</v>
      </c>
      <c r="I88" s="188" t="str">
        <f>IF(AND('معلومات عن المرفق 3'!$E$13=1,G88&gt;=1),'Data Validation Lists'!$B$12,IF(AND('معلومات عن المرفق 3'!$E$13=2,G88&gt;=2),'Data Validation Lists'!$B$12,IF(AND('معلومات عن المرفق 3'!$E$13=3,G88=3),'Data Validation Lists'!$B$12,'Data Validation Lists'!$B$13)))</f>
        <v>ينطبق - Applicable</v>
      </c>
      <c r="J88" s="172" t="s">
        <v>209</v>
      </c>
      <c r="K88" s="171" t="s">
        <v>246</v>
      </c>
      <c r="L88" s="165">
        <f t="shared" si="1"/>
        <v>3</v>
      </c>
      <c r="M88" s="166"/>
      <c r="N88" s="166"/>
      <c r="O88" s="166"/>
      <c r="P88" s="166"/>
      <c r="Q88" s="166"/>
      <c r="R88" s="167"/>
      <c r="S88" s="168"/>
    </row>
    <row r="89" spans="1:19" ht="129.5" x14ac:dyDescent="0.4">
      <c r="A89" s="164"/>
      <c r="B89" s="321"/>
      <c r="C89" s="311"/>
      <c r="D89" s="306"/>
      <c r="E89" s="307"/>
      <c r="F89" s="183" t="s">
        <v>440</v>
      </c>
      <c r="G89" s="183">
        <v>2</v>
      </c>
      <c r="H89" s="184" t="s">
        <v>343</v>
      </c>
      <c r="I89" s="188" t="str">
        <f>IF(AND('معلومات عن المرفق 3'!$E$13=1,G89&gt;=1),'Data Validation Lists'!$B$12,IF(AND('معلومات عن المرفق 3'!$E$13=2,G89&gt;=2),'Data Validation Lists'!$B$12,IF(AND('معلومات عن المرفق 3'!$E$13=3,G89=3),'Data Validation Lists'!$B$12,'Data Validation Lists'!$B$13)))</f>
        <v>ينطبق - Applicable</v>
      </c>
      <c r="J89" s="172" t="s">
        <v>457</v>
      </c>
      <c r="K89" s="171" t="s">
        <v>246</v>
      </c>
      <c r="L89" s="165">
        <f t="shared" si="1"/>
        <v>3</v>
      </c>
      <c r="M89" s="166"/>
      <c r="N89" s="166"/>
      <c r="O89" s="166"/>
      <c r="P89" s="166"/>
      <c r="Q89" s="166"/>
      <c r="R89" s="167"/>
      <c r="S89" s="168"/>
    </row>
    <row r="90" spans="1:19" ht="74" x14ac:dyDescent="0.4">
      <c r="A90" s="164"/>
      <c r="B90" s="321"/>
      <c r="C90" s="311"/>
      <c r="D90" s="306"/>
      <c r="E90" s="307"/>
      <c r="F90" s="183" t="s">
        <v>440</v>
      </c>
      <c r="G90" s="183">
        <v>2</v>
      </c>
      <c r="H90" s="184" t="s">
        <v>344</v>
      </c>
      <c r="I90" s="188" t="str">
        <f>IF(AND('معلومات عن المرفق 3'!$E$13=1,G90&gt;=1),'Data Validation Lists'!$B$12,IF(AND('معلومات عن المرفق 3'!$E$13=2,G90&gt;=2),'Data Validation Lists'!$B$12,IF(AND('معلومات عن المرفق 3'!$E$13=3,G90=3),'Data Validation Lists'!$B$12,'Data Validation Lists'!$B$13)))</f>
        <v>ينطبق - Applicable</v>
      </c>
      <c r="J90" s="172" t="s">
        <v>210</v>
      </c>
      <c r="K90" s="171" t="s">
        <v>246</v>
      </c>
      <c r="L90" s="165">
        <f t="shared" si="1"/>
        <v>3</v>
      </c>
      <c r="M90" s="166"/>
      <c r="N90" s="166"/>
      <c r="O90" s="166"/>
      <c r="P90" s="166"/>
      <c r="Q90" s="166"/>
      <c r="R90" s="167"/>
      <c r="S90" s="168"/>
    </row>
    <row r="91" spans="1:19" ht="55.5" x14ac:dyDescent="0.4">
      <c r="A91" s="164"/>
      <c r="B91" s="321"/>
      <c r="C91" s="311"/>
      <c r="D91" s="306"/>
      <c r="E91" s="307"/>
      <c r="F91" s="183" t="s">
        <v>440</v>
      </c>
      <c r="G91" s="183">
        <v>1</v>
      </c>
      <c r="H91" s="184" t="s">
        <v>345</v>
      </c>
      <c r="I91" s="188" t="str">
        <f>IF(AND('معلومات عن المرفق 3'!$E$13=1,G91&gt;=1),'Data Validation Lists'!$B$12,IF(AND('معلومات عن المرفق 3'!$E$13=2,G91&gt;=2),'Data Validation Lists'!$B$12,IF(AND('معلومات عن المرفق 3'!$E$13=3,G91=3),'Data Validation Lists'!$B$12,'Data Validation Lists'!$B$13)))</f>
        <v>ينطبق - Applicable</v>
      </c>
      <c r="J91" s="172" t="s">
        <v>211</v>
      </c>
      <c r="K91" s="171" t="s">
        <v>246</v>
      </c>
      <c r="L91" s="165">
        <f t="shared" si="1"/>
        <v>3</v>
      </c>
      <c r="M91" s="166"/>
      <c r="N91" s="166"/>
      <c r="O91" s="166"/>
      <c r="P91" s="166"/>
      <c r="Q91" s="166"/>
      <c r="R91" s="167"/>
      <c r="S91" s="168"/>
    </row>
    <row r="92" spans="1:19" ht="74" x14ac:dyDescent="0.4">
      <c r="A92" s="164"/>
      <c r="B92" s="321"/>
      <c r="C92" s="311"/>
      <c r="D92" s="306"/>
      <c r="E92" s="307"/>
      <c r="F92" s="183" t="s">
        <v>440</v>
      </c>
      <c r="G92" s="183">
        <v>3</v>
      </c>
      <c r="H92" s="184" t="s">
        <v>346</v>
      </c>
      <c r="I92" s="188" t="str">
        <f>IF(AND('معلومات عن المرفق 3'!$E$13=1,G92&gt;=1),'Data Validation Lists'!$B$12,IF(AND('معلومات عن المرفق 3'!$E$13=2,G92&gt;=2),'Data Validation Lists'!$B$12,IF(AND('معلومات عن المرفق 3'!$E$13=3,G92=3),'Data Validation Lists'!$B$12,'Data Validation Lists'!$B$13)))</f>
        <v>ينطبق - Applicable</v>
      </c>
      <c r="J92" s="172" t="s">
        <v>212</v>
      </c>
      <c r="K92" s="171" t="s">
        <v>246</v>
      </c>
      <c r="L92" s="165">
        <f t="shared" si="1"/>
        <v>3</v>
      </c>
      <c r="M92" s="166"/>
      <c r="N92" s="166"/>
      <c r="O92" s="166"/>
      <c r="P92" s="166"/>
      <c r="Q92" s="166"/>
      <c r="R92" s="167"/>
      <c r="S92" s="168"/>
    </row>
    <row r="93" spans="1:19" ht="74" x14ac:dyDescent="0.4">
      <c r="A93" s="164"/>
      <c r="B93" s="321"/>
      <c r="C93" s="311"/>
      <c r="D93" s="306"/>
      <c r="E93" s="307"/>
      <c r="F93" s="183" t="s">
        <v>440</v>
      </c>
      <c r="G93" s="183">
        <v>3</v>
      </c>
      <c r="H93" s="184" t="s">
        <v>347</v>
      </c>
      <c r="I93" s="188" t="str">
        <f>IF(AND('معلومات عن المرفق 3'!$E$13=1,G93&gt;=1),'Data Validation Lists'!$B$12,IF(AND('معلومات عن المرفق 3'!$E$13=2,G93&gt;=2),'Data Validation Lists'!$B$12,IF(AND('معلومات عن المرفق 3'!$E$13=3,G93=3),'Data Validation Lists'!$B$12,'Data Validation Lists'!$B$13)))</f>
        <v>ينطبق - Applicable</v>
      </c>
      <c r="J93" s="172" t="s">
        <v>79</v>
      </c>
      <c r="K93" s="171" t="s">
        <v>246</v>
      </c>
      <c r="L93" s="165">
        <f t="shared" si="1"/>
        <v>3</v>
      </c>
      <c r="M93" s="166"/>
      <c r="N93" s="166"/>
      <c r="O93" s="166"/>
      <c r="P93" s="166"/>
      <c r="Q93" s="166"/>
      <c r="R93" s="167"/>
      <c r="S93" s="168"/>
    </row>
    <row r="94" spans="1:19" ht="74" x14ac:dyDescent="0.4">
      <c r="A94" s="164"/>
      <c r="B94" s="321"/>
      <c r="C94" s="311"/>
      <c r="D94" s="306"/>
      <c r="E94" s="307"/>
      <c r="F94" s="183" t="s">
        <v>440</v>
      </c>
      <c r="G94" s="183">
        <v>2</v>
      </c>
      <c r="H94" s="184" t="s">
        <v>348</v>
      </c>
      <c r="I94" s="188" t="str">
        <f>IF(AND('معلومات عن المرفق 3'!$E$13=1,G94&gt;=1),'Data Validation Lists'!$B$12,IF(AND('معلومات عن المرفق 3'!$E$13=2,G94&gt;=2),'Data Validation Lists'!$B$12,IF(AND('معلومات عن المرفق 3'!$E$13=3,G94=3),'Data Validation Lists'!$B$12,'Data Validation Lists'!$B$13)))</f>
        <v>ينطبق - Applicable</v>
      </c>
      <c r="J94" s="172" t="s">
        <v>213</v>
      </c>
      <c r="K94" s="171" t="s">
        <v>246</v>
      </c>
      <c r="L94" s="165">
        <f t="shared" si="1"/>
        <v>3</v>
      </c>
      <c r="M94" s="166"/>
      <c r="N94" s="166"/>
      <c r="O94" s="166"/>
      <c r="P94" s="166"/>
      <c r="Q94" s="166"/>
      <c r="R94" s="167"/>
      <c r="S94" s="168"/>
    </row>
    <row r="95" spans="1:19" ht="74" x14ac:dyDescent="0.4">
      <c r="A95" s="164"/>
      <c r="B95" s="321"/>
      <c r="C95" s="311"/>
      <c r="D95" s="306"/>
      <c r="E95" s="307"/>
      <c r="F95" s="183" t="s">
        <v>440</v>
      </c>
      <c r="G95" s="183">
        <v>3</v>
      </c>
      <c r="H95" s="184" t="s">
        <v>349</v>
      </c>
      <c r="I95" s="188" t="str">
        <f>IF(AND('معلومات عن المرفق 3'!$E$13=1,G95&gt;=1),'Data Validation Lists'!$B$12,IF(AND('معلومات عن المرفق 3'!$E$13=2,G95&gt;=2),'Data Validation Lists'!$B$12,IF(AND('معلومات عن المرفق 3'!$E$13=3,G95=3),'Data Validation Lists'!$B$12,'Data Validation Lists'!$B$13)))</f>
        <v>ينطبق - Applicable</v>
      </c>
      <c r="J95" s="172" t="s">
        <v>350</v>
      </c>
      <c r="K95" s="171" t="s">
        <v>246</v>
      </c>
      <c r="L95" s="165">
        <f t="shared" si="1"/>
        <v>3</v>
      </c>
      <c r="M95" s="166"/>
      <c r="N95" s="166"/>
      <c r="O95" s="166"/>
      <c r="P95" s="166"/>
      <c r="Q95" s="166"/>
      <c r="R95" s="167"/>
      <c r="S95" s="168"/>
    </row>
    <row r="96" spans="1:19" ht="92.5" x14ac:dyDescent="0.4">
      <c r="A96" s="164"/>
      <c r="B96" s="321"/>
      <c r="C96" s="311"/>
      <c r="D96" s="308"/>
      <c r="E96" s="309"/>
      <c r="F96" s="183" t="s">
        <v>439</v>
      </c>
      <c r="G96" s="183">
        <v>2</v>
      </c>
      <c r="H96" s="184" t="s">
        <v>45</v>
      </c>
      <c r="I96" s="188" t="str">
        <f>IF(AND('معلومات عن المرفق 3'!$E$13=1,G96&gt;=1),'Data Validation Lists'!$B$12,IF(AND('معلومات عن المرفق 3'!$E$13=2,G96&gt;=2),'Data Validation Lists'!$B$12,IF(AND('معلومات عن المرفق 3'!$E$13=3,G96=3),'Data Validation Lists'!$B$12,'Data Validation Lists'!$B$13)))</f>
        <v>ينطبق - Applicable</v>
      </c>
      <c r="J96" s="172" t="s">
        <v>165</v>
      </c>
      <c r="K96" s="171" t="s">
        <v>246</v>
      </c>
      <c r="L96" s="165">
        <f t="shared" si="1"/>
        <v>3</v>
      </c>
      <c r="M96" s="166"/>
      <c r="N96" s="166"/>
      <c r="O96" s="166"/>
      <c r="P96" s="166"/>
      <c r="Q96" s="166"/>
      <c r="R96" s="167"/>
      <c r="S96" s="168"/>
    </row>
    <row r="97" spans="1:19" ht="74" x14ac:dyDescent="0.4">
      <c r="A97" s="164"/>
      <c r="B97" s="321"/>
      <c r="C97" s="310" t="s">
        <v>351</v>
      </c>
      <c r="D97" s="304" t="s">
        <v>444</v>
      </c>
      <c r="E97" s="305"/>
      <c r="F97" s="183" t="s">
        <v>439</v>
      </c>
      <c r="G97" s="183">
        <v>2</v>
      </c>
      <c r="H97" s="184" t="s">
        <v>352</v>
      </c>
      <c r="I97" s="188" t="str">
        <f>IF(AND('معلومات عن المرفق 3'!$E$13=1,G97&gt;=1),'Data Validation Lists'!$B$12,IF(AND('معلومات عن المرفق 3'!$E$13=2,G97&gt;=2),'Data Validation Lists'!$B$12,IF(AND('معلومات عن المرفق 3'!$E$13=3,G97=3),'Data Validation Lists'!$B$12,'Data Validation Lists'!$B$13)))</f>
        <v>ينطبق - Applicable</v>
      </c>
      <c r="J97" s="172" t="s">
        <v>166</v>
      </c>
      <c r="K97" s="171" t="str">
        <f>IF(L97=3,"مطبق كليًا  - Implemented",IF(L97=0,"لاينطبق على الجهة  - Not Applicable",IF(L97=1,"غير مطبق  - Not Implemented",IF(3&lt;L97&gt;1,"مطبق جزئيًا  - Partially Implemented"," "))))</f>
        <v>مطبق كليًا  - Implemented</v>
      </c>
      <c r="L97" s="165">
        <f>IFERROR(IFERROR(AVERAGEIFS(L98:L102,I98:I102,"&lt;&gt;لا ينطبق - Not Applicable",L98:L102,"&lt;&gt;0"),IFERROR(AVERAGEIF(I98:I102,"&lt;&gt;لا ينطبق - Not Applicable",L98:L102),AVERAGEIF(L98:L102,"&lt;&gt;0",L98:L102))),0)</f>
        <v>3</v>
      </c>
      <c r="M97" s="166"/>
      <c r="N97" s="166"/>
      <c r="O97" s="166"/>
      <c r="P97" s="166"/>
      <c r="Q97" s="166"/>
      <c r="R97" s="167"/>
      <c r="S97" s="168"/>
    </row>
    <row r="98" spans="1:19" ht="166.5" x14ac:dyDescent="0.4">
      <c r="A98" s="164"/>
      <c r="B98" s="321"/>
      <c r="C98" s="311"/>
      <c r="D98" s="306"/>
      <c r="E98" s="307"/>
      <c r="F98" s="183" t="s">
        <v>440</v>
      </c>
      <c r="G98" s="183">
        <v>2</v>
      </c>
      <c r="H98" s="184" t="s">
        <v>353</v>
      </c>
      <c r="I98" s="188" t="str">
        <f>IF(AND('معلومات عن المرفق 3'!$E$13=1,G98&gt;=1),'Data Validation Lists'!$B$12,IF(AND('معلومات عن المرفق 3'!$E$13=2,G98&gt;=2),'Data Validation Lists'!$B$12,IF(AND('معلومات عن المرفق 3'!$E$13=3,G98=3),'Data Validation Lists'!$B$12,'Data Validation Lists'!$B$13)))</f>
        <v>ينطبق - Applicable</v>
      </c>
      <c r="J98" s="172" t="s">
        <v>167</v>
      </c>
      <c r="K98" s="171" t="s">
        <v>246</v>
      </c>
      <c r="L98" s="165">
        <f t="shared" si="1"/>
        <v>3</v>
      </c>
      <c r="M98" s="166"/>
      <c r="N98" s="166"/>
      <c r="O98" s="166"/>
      <c r="P98" s="166"/>
      <c r="Q98" s="166"/>
      <c r="R98" s="167"/>
      <c r="S98" s="168"/>
    </row>
    <row r="99" spans="1:19" ht="148" x14ac:dyDescent="0.4">
      <c r="A99" s="164"/>
      <c r="B99" s="321"/>
      <c r="C99" s="311"/>
      <c r="D99" s="306"/>
      <c r="E99" s="307"/>
      <c r="F99" s="183" t="s">
        <v>440</v>
      </c>
      <c r="G99" s="183">
        <v>2</v>
      </c>
      <c r="H99" s="184" t="s">
        <v>354</v>
      </c>
      <c r="I99" s="188" t="str">
        <f>IF(AND('معلومات عن المرفق 3'!$E$13=1,G99&gt;=1),'Data Validation Lists'!$B$12,IF(AND('معلومات عن المرفق 3'!$E$13=2,G99&gt;=2),'Data Validation Lists'!$B$12,IF(AND('معلومات عن المرفق 3'!$E$13=3,G99=3),'Data Validation Lists'!$B$12,'Data Validation Lists'!$B$13)))</f>
        <v>ينطبق - Applicable</v>
      </c>
      <c r="J99" s="172" t="s">
        <v>168</v>
      </c>
      <c r="K99" s="171" t="s">
        <v>246</v>
      </c>
      <c r="L99" s="165">
        <f t="shared" si="1"/>
        <v>3</v>
      </c>
      <c r="M99" s="166"/>
      <c r="N99" s="166"/>
      <c r="O99" s="166"/>
      <c r="P99" s="166"/>
      <c r="Q99" s="166"/>
      <c r="R99" s="167"/>
      <c r="S99" s="168"/>
    </row>
    <row r="100" spans="1:19" ht="74" x14ac:dyDescent="0.4">
      <c r="A100" s="164"/>
      <c r="B100" s="321"/>
      <c r="C100" s="311"/>
      <c r="D100" s="306"/>
      <c r="E100" s="307"/>
      <c r="F100" s="183" t="s">
        <v>440</v>
      </c>
      <c r="G100" s="183">
        <v>2</v>
      </c>
      <c r="H100" s="184" t="s">
        <v>355</v>
      </c>
      <c r="I100" s="188" t="str">
        <f>IF(AND('معلومات عن المرفق 3'!$E$13=1,G100&gt;=1),'Data Validation Lists'!$B$12,IF(AND('معلومات عن المرفق 3'!$E$13=2,G100&gt;=2),'Data Validation Lists'!$B$12,IF(AND('معلومات عن المرفق 3'!$E$13=3,G100=3),'Data Validation Lists'!$B$12,'Data Validation Lists'!$B$13)))</f>
        <v>ينطبق - Applicable</v>
      </c>
      <c r="J100" s="172" t="s">
        <v>458</v>
      </c>
      <c r="K100" s="171" t="s">
        <v>246</v>
      </c>
      <c r="L100" s="165">
        <f t="shared" si="1"/>
        <v>3</v>
      </c>
      <c r="M100" s="166"/>
      <c r="N100" s="166"/>
      <c r="O100" s="166"/>
      <c r="P100" s="166"/>
      <c r="Q100" s="166"/>
      <c r="R100" s="167"/>
      <c r="S100" s="168"/>
    </row>
    <row r="101" spans="1:19" ht="37" x14ac:dyDescent="0.4">
      <c r="A101" s="164"/>
      <c r="B101" s="321"/>
      <c r="C101" s="311"/>
      <c r="D101" s="306"/>
      <c r="E101" s="307"/>
      <c r="F101" s="183" t="s">
        <v>440</v>
      </c>
      <c r="G101" s="183">
        <v>1</v>
      </c>
      <c r="H101" s="184" t="s">
        <v>356</v>
      </c>
      <c r="I101" s="188" t="str">
        <f>IF(AND('معلومات عن المرفق 3'!$E$13=1,G101&gt;=1),'Data Validation Lists'!$B$12,IF(AND('معلومات عن المرفق 3'!$E$13=2,G101&gt;=2),'Data Validation Lists'!$B$12,IF(AND('معلومات عن المرفق 3'!$E$13=3,G101=3),'Data Validation Lists'!$B$12,'Data Validation Lists'!$B$13)))</f>
        <v>ينطبق - Applicable</v>
      </c>
      <c r="J101" s="172" t="s">
        <v>214</v>
      </c>
      <c r="K101" s="171" t="s">
        <v>246</v>
      </c>
      <c r="L101" s="165">
        <f t="shared" si="1"/>
        <v>3</v>
      </c>
      <c r="M101" s="166"/>
      <c r="N101" s="166"/>
      <c r="O101" s="166"/>
      <c r="P101" s="166"/>
      <c r="Q101" s="166"/>
      <c r="R101" s="167"/>
      <c r="S101" s="168"/>
    </row>
    <row r="102" spans="1:19" ht="74" x14ac:dyDescent="0.4">
      <c r="A102" s="164"/>
      <c r="B102" s="321"/>
      <c r="C102" s="311"/>
      <c r="D102" s="306"/>
      <c r="E102" s="307"/>
      <c r="F102" s="183" t="s">
        <v>440</v>
      </c>
      <c r="G102" s="183">
        <v>1</v>
      </c>
      <c r="H102" s="184" t="s">
        <v>357</v>
      </c>
      <c r="I102" s="188" t="str">
        <f>IF(AND('معلومات عن المرفق 3'!$E$13=1,G102&gt;=1),'Data Validation Lists'!$B$12,IF(AND('معلومات عن المرفق 3'!$E$13=2,G102&gt;=2),'Data Validation Lists'!$B$12,IF(AND('معلومات عن المرفق 3'!$E$13=3,G102=3),'Data Validation Lists'!$B$12,'Data Validation Lists'!$B$13)))</f>
        <v>ينطبق - Applicable</v>
      </c>
      <c r="J102" s="172" t="s">
        <v>215</v>
      </c>
      <c r="K102" s="171" t="s">
        <v>246</v>
      </c>
      <c r="L102" s="165">
        <f t="shared" si="1"/>
        <v>3</v>
      </c>
      <c r="M102" s="166"/>
      <c r="N102" s="166"/>
      <c r="O102" s="166"/>
      <c r="P102" s="166"/>
      <c r="Q102" s="166"/>
      <c r="R102" s="167"/>
      <c r="S102" s="168"/>
    </row>
    <row r="103" spans="1:19" ht="111" x14ac:dyDescent="0.4">
      <c r="A103" s="164"/>
      <c r="B103" s="321"/>
      <c r="C103" s="311"/>
      <c r="D103" s="306"/>
      <c r="E103" s="307"/>
      <c r="F103" s="183" t="s">
        <v>439</v>
      </c>
      <c r="G103" s="183">
        <v>2</v>
      </c>
      <c r="H103" s="184" t="s">
        <v>46</v>
      </c>
      <c r="I103" s="188" t="str">
        <f>IF(AND('معلومات عن المرفق 3'!$E$13=1,G103&gt;=1),'Data Validation Lists'!$B$12,IF(AND('معلومات عن المرفق 3'!$E$13=2,G103&gt;=2),'Data Validation Lists'!$B$12,IF(AND('معلومات عن المرفق 3'!$E$13=3,G103=3),'Data Validation Lists'!$B$12,'Data Validation Lists'!$B$13)))</f>
        <v>ينطبق - Applicable</v>
      </c>
      <c r="J103" s="172" t="s">
        <v>216</v>
      </c>
      <c r="K103" s="171" t="s">
        <v>246</v>
      </c>
      <c r="L103" s="165">
        <f t="shared" si="1"/>
        <v>3</v>
      </c>
      <c r="M103" s="166"/>
      <c r="N103" s="166"/>
      <c r="O103" s="166"/>
      <c r="P103" s="166"/>
      <c r="Q103" s="166"/>
      <c r="R103" s="167"/>
      <c r="S103" s="168"/>
    </row>
    <row r="104" spans="1:19" ht="92.5" x14ac:dyDescent="0.4">
      <c r="A104" s="164"/>
      <c r="B104" s="321"/>
      <c r="C104" s="310" t="s">
        <v>358</v>
      </c>
      <c r="D104" s="304" t="s">
        <v>80</v>
      </c>
      <c r="E104" s="305"/>
      <c r="F104" s="183" t="s">
        <v>439</v>
      </c>
      <c r="G104" s="183">
        <v>3</v>
      </c>
      <c r="H104" s="184" t="s">
        <v>361</v>
      </c>
      <c r="I104" s="188" t="str">
        <f>IF(AND('معلومات عن المرفق 3'!$E$13=1,G104&gt;=1),'Data Validation Lists'!$B$12,IF(AND('معلومات عن المرفق 3'!$E$13=2,G104&gt;=2),'Data Validation Lists'!$B$12,IF(AND('معلومات عن المرفق 3'!$E$13=3,G104=3),'Data Validation Lists'!$B$12,'Data Validation Lists'!$B$13)))</f>
        <v>ينطبق - Applicable</v>
      </c>
      <c r="J104" s="172" t="s">
        <v>169</v>
      </c>
      <c r="K104" s="171" t="str">
        <f>IF(L104=3,"مطبق كليًا  - Implemented",IF(L104=0,"لاينطبق على الجهة  - Not Applicable",IF(L104=1,"غير مطبق  - Not Implemented",IF(3&lt;L104&gt;1,"مطبق جزئيًا  - Partially Implemented"," "))))</f>
        <v>مطبق كليًا  - Implemented</v>
      </c>
      <c r="L104" s="165">
        <f>IFERROR(IFERROR(AVERAGEIFS(L105:L108,I105:I108,"&lt;&gt;لا ينطبق - Not Applicable",L105:L108,"&lt;&gt;0"),IFERROR(AVERAGEIF(I105:I108,"&lt;&gt;لا ينطبق - Not Applicable",L105:L108),AVERAGEIF(L105:L108,"&lt;&gt;0",L105:L108))),0)</f>
        <v>3</v>
      </c>
      <c r="M104" s="166"/>
      <c r="N104" s="166"/>
      <c r="O104" s="166"/>
      <c r="P104" s="166"/>
      <c r="Q104" s="166"/>
      <c r="R104" s="167"/>
      <c r="S104" s="168"/>
    </row>
    <row r="105" spans="1:19" ht="55.5" x14ac:dyDescent="0.4">
      <c r="A105" s="164"/>
      <c r="B105" s="321"/>
      <c r="C105" s="311"/>
      <c r="D105" s="306"/>
      <c r="E105" s="307"/>
      <c r="F105" s="183" t="s">
        <v>440</v>
      </c>
      <c r="G105" s="183">
        <v>3</v>
      </c>
      <c r="H105" s="184" t="s">
        <v>359</v>
      </c>
      <c r="I105" s="188" t="str">
        <f>IF(AND('معلومات عن المرفق 3'!$E$13=1,G105&gt;=1),'Data Validation Lists'!$B$12,IF(AND('معلومات عن المرفق 3'!$E$13=2,G105&gt;=2),'Data Validation Lists'!$B$12,IF(AND('معلومات عن المرفق 3'!$E$13=3,G105=3),'Data Validation Lists'!$B$12,'Data Validation Lists'!$B$13)))</f>
        <v>ينطبق - Applicable</v>
      </c>
      <c r="J105" s="172" t="s">
        <v>81</v>
      </c>
      <c r="K105" s="171" t="s">
        <v>246</v>
      </c>
      <c r="L105" s="165">
        <f t="shared" si="1"/>
        <v>3</v>
      </c>
      <c r="M105" s="166"/>
      <c r="N105" s="166"/>
      <c r="O105" s="166"/>
      <c r="P105" s="166"/>
      <c r="Q105" s="166"/>
      <c r="R105" s="167"/>
      <c r="S105" s="168"/>
    </row>
    <row r="106" spans="1:19" ht="74" x14ac:dyDescent="0.4">
      <c r="A106" s="164"/>
      <c r="B106" s="321"/>
      <c r="C106" s="311"/>
      <c r="D106" s="306"/>
      <c r="E106" s="307"/>
      <c r="F106" s="183" t="s">
        <v>440</v>
      </c>
      <c r="G106" s="183">
        <v>2</v>
      </c>
      <c r="H106" s="184" t="s">
        <v>360</v>
      </c>
      <c r="I106" s="188" t="str">
        <f>IF(AND('معلومات عن المرفق 3'!$E$13=1,G106&gt;=1),'Data Validation Lists'!$B$12,IF(AND('معلومات عن المرفق 3'!$E$13=2,G106&gt;=2),'Data Validation Lists'!$B$12,IF(AND('معلومات عن المرفق 3'!$E$13=3,G106=3),'Data Validation Lists'!$B$12,'Data Validation Lists'!$B$13)))</f>
        <v>ينطبق - Applicable</v>
      </c>
      <c r="J106" s="172" t="s">
        <v>82</v>
      </c>
      <c r="K106" s="171" t="s">
        <v>246</v>
      </c>
      <c r="L106" s="165">
        <f t="shared" si="1"/>
        <v>3</v>
      </c>
      <c r="M106" s="166"/>
      <c r="N106" s="166"/>
      <c r="O106" s="166"/>
      <c r="P106" s="166"/>
      <c r="Q106" s="166"/>
      <c r="R106" s="167"/>
      <c r="S106" s="168"/>
    </row>
    <row r="107" spans="1:19" ht="74" x14ac:dyDescent="0.4">
      <c r="A107" s="164"/>
      <c r="B107" s="321"/>
      <c r="C107" s="311"/>
      <c r="D107" s="306"/>
      <c r="E107" s="307"/>
      <c r="F107" s="183" t="s">
        <v>440</v>
      </c>
      <c r="G107" s="183">
        <v>2</v>
      </c>
      <c r="H107" s="184" t="s">
        <v>362</v>
      </c>
      <c r="I107" s="188" t="str">
        <f>IF(AND('معلومات عن المرفق 3'!$E$13=1,G107&gt;=1),'Data Validation Lists'!$B$12,IF(AND('معلومات عن المرفق 3'!$E$13=2,G107&gt;=2),'Data Validation Lists'!$B$12,IF(AND('معلومات عن المرفق 3'!$E$13=3,G107=3),'Data Validation Lists'!$B$12,'Data Validation Lists'!$B$13)))</f>
        <v>ينطبق - Applicable</v>
      </c>
      <c r="J107" s="172" t="s">
        <v>170</v>
      </c>
      <c r="K107" s="171" t="s">
        <v>246</v>
      </c>
      <c r="L107" s="165">
        <f t="shared" si="1"/>
        <v>3</v>
      </c>
      <c r="M107" s="166"/>
      <c r="N107" s="166"/>
      <c r="O107" s="166"/>
      <c r="P107" s="166"/>
      <c r="Q107" s="166"/>
      <c r="R107" s="167"/>
      <c r="S107" s="168"/>
    </row>
    <row r="108" spans="1:19" ht="74" x14ac:dyDescent="0.4">
      <c r="A108" s="164"/>
      <c r="B108" s="321"/>
      <c r="C108" s="311"/>
      <c r="D108" s="306"/>
      <c r="E108" s="307"/>
      <c r="F108" s="183" t="s">
        <v>440</v>
      </c>
      <c r="G108" s="183">
        <v>1</v>
      </c>
      <c r="H108" s="184" t="s">
        <v>363</v>
      </c>
      <c r="I108" s="188" t="str">
        <f>IF(AND('معلومات عن المرفق 3'!$E$13=1,G108&gt;=1),'Data Validation Lists'!$B$12,IF(AND('معلومات عن المرفق 3'!$E$13=2,G108&gt;=2),'Data Validation Lists'!$B$12,IF(AND('معلومات عن المرفق 3'!$E$13=3,G108=3),'Data Validation Lists'!$B$12,'Data Validation Lists'!$B$13)))</f>
        <v>ينطبق - Applicable</v>
      </c>
      <c r="J108" s="172" t="s">
        <v>459</v>
      </c>
      <c r="K108" s="171" t="s">
        <v>246</v>
      </c>
      <c r="L108" s="165">
        <f t="shared" si="1"/>
        <v>3</v>
      </c>
      <c r="M108" s="166"/>
      <c r="N108" s="166"/>
      <c r="O108" s="166"/>
      <c r="P108" s="166"/>
      <c r="Q108" s="166"/>
      <c r="R108" s="167"/>
      <c r="S108" s="168"/>
    </row>
    <row r="109" spans="1:19" ht="111" x14ac:dyDescent="0.4">
      <c r="A109" s="164"/>
      <c r="B109" s="321"/>
      <c r="C109" s="311"/>
      <c r="D109" s="306"/>
      <c r="E109" s="307"/>
      <c r="F109" s="183" t="s">
        <v>439</v>
      </c>
      <c r="G109" s="183">
        <v>2</v>
      </c>
      <c r="H109" s="184" t="s">
        <v>47</v>
      </c>
      <c r="I109" s="188" t="str">
        <f>IF(AND('معلومات عن المرفق 3'!$E$13=1,G109&gt;=1),'Data Validation Lists'!$B$12,IF(AND('معلومات عن المرفق 3'!$E$13=2,G109&gt;=2),'Data Validation Lists'!$B$12,IF(AND('معلومات عن المرفق 3'!$E$13=3,G109=3),'Data Validation Lists'!$B$12,'Data Validation Lists'!$B$13)))</f>
        <v>ينطبق - Applicable</v>
      </c>
      <c r="J109" s="172" t="s">
        <v>217</v>
      </c>
      <c r="K109" s="171" t="s">
        <v>246</v>
      </c>
      <c r="L109" s="165">
        <f t="shared" si="1"/>
        <v>3</v>
      </c>
      <c r="M109" s="166"/>
      <c r="N109" s="166"/>
      <c r="O109" s="166"/>
      <c r="P109" s="166"/>
      <c r="Q109" s="166"/>
      <c r="R109" s="167"/>
      <c r="S109" s="168"/>
    </row>
    <row r="110" spans="1:19" ht="111" x14ac:dyDescent="0.4">
      <c r="A110" s="164"/>
      <c r="B110" s="321"/>
      <c r="C110" s="310" t="s">
        <v>364</v>
      </c>
      <c r="D110" s="304" t="s">
        <v>83</v>
      </c>
      <c r="E110" s="305"/>
      <c r="F110" s="183" t="s">
        <v>439</v>
      </c>
      <c r="G110" s="183">
        <v>3</v>
      </c>
      <c r="H110" s="184" t="s">
        <v>365</v>
      </c>
      <c r="I110" s="188" t="str">
        <f>IF(AND('معلومات عن المرفق 3'!$E$13=1,G110&gt;=1),'Data Validation Lists'!$B$12,IF(AND('معلومات عن المرفق 3'!$E$13=2,G110&gt;=2),'Data Validation Lists'!$B$12,IF(AND('معلومات عن المرفق 3'!$E$13=3,G110=3),'Data Validation Lists'!$B$12,'Data Validation Lists'!$B$13)))</f>
        <v>ينطبق - Applicable</v>
      </c>
      <c r="J110" s="172" t="s">
        <v>483</v>
      </c>
      <c r="K110" s="171" t="s">
        <v>246</v>
      </c>
      <c r="L110" s="165">
        <f t="shared" si="1"/>
        <v>3</v>
      </c>
      <c r="M110" s="166"/>
      <c r="N110" s="166"/>
      <c r="O110" s="166"/>
      <c r="P110" s="166"/>
      <c r="Q110" s="166"/>
      <c r="R110" s="167"/>
      <c r="S110" s="168"/>
    </row>
    <row r="111" spans="1:19" ht="92.5" x14ac:dyDescent="0.4">
      <c r="A111" s="164"/>
      <c r="B111" s="321"/>
      <c r="C111" s="311"/>
      <c r="D111" s="306"/>
      <c r="E111" s="307"/>
      <c r="F111" s="183" t="s">
        <v>439</v>
      </c>
      <c r="G111" s="183">
        <v>2</v>
      </c>
      <c r="H111" s="184" t="s">
        <v>28</v>
      </c>
      <c r="I111" s="188" t="str">
        <f>IF(AND('معلومات عن المرفق 3'!$E$13=1,G111&gt;=1),'Data Validation Lists'!$B$12,IF(AND('معلومات عن المرفق 3'!$E$13=2,G111&gt;=2),'Data Validation Lists'!$B$12,IF(AND('معلومات عن المرفق 3'!$E$13=3,G111=3),'Data Validation Lists'!$B$12,'Data Validation Lists'!$B$13)))</f>
        <v>ينطبق - Applicable</v>
      </c>
      <c r="J111" s="172" t="s">
        <v>171</v>
      </c>
      <c r="K111" s="171" t="s">
        <v>246</v>
      </c>
      <c r="L111" s="165">
        <f t="shared" si="1"/>
        <v>3</v>
      </c>
      <c r="M111" s="166"/>
      <c r="N111" s="166"/>
      <c r="O111" s="166"/>
      <c r="P111" s="166"/>
      <c r="Q111" s="166"/>
      <c r="R111" s="167"/>
      <c r="S111" s="168"/>
    </row>
    <row r="112" spans="1:19" ht="92.5" x14ac:dyDescent="0.4">
      <c r="A112" s="164"/>
      <c r="B112" s="321"/>
      <c r="C112" s="310" t="s">
        <v>366</v>
      </c>
      <c r="D112" s="304" t="s">
        <v>84</v>
      </c>
      <c r="E112" s="305"/>
      <c r="F112" s="183" t="s">
        <v>439</v>
      </c>
      <c r="G112" s="183">
        <v>3</v>
      </c>
      <c r="H112" s="184" t="s">
        <v>367</v>
      </c>
      <c r="I112" s="188" t="str">
        <f>IF(AND('معلومات عن المرفق 3'!$E$13=1,G112&gt;=1),'Data Validation Lists'!$B$12,IF(AND('معلومات عن المرفق 3'!$E$13=2,G112&gt;=2),'Data Validation Lists'!$B$12,IF(AND('معلومات عن المرفق 3'!$E$13=3,G112=3),'Data Validation Lists'!$B$12,'Data Validation Lists'!$B$13)))</f>
        <v>ينطبق - Applicable</v>
      </c>
      <c r="J112" s="172" t="s">
        <v>172</v>
      </c>
      <c r="K112" s="171" t="str">
        <f>IF(L112=3,"مطبق كليًا  - Implemented",IF(L112=0,"لاينطبق على الجهة  - Not Applicable",IF(L112=1,"غير مطبق  - Not Implemented",IF(3&lt;L112&gt;1,"مطبق جزئيًا  - Partially Implemented"," "))))</f>
        <v>مطبق كليًا  - Implemented</v>
      </c>
      <c r="L112" s="165">
        <f>IFERROR(IFERROR(AVERAGEIFS(L113:L116,I113:I116,"&lt;&gt;لا ينطبق - Not Applicable",L113:L116,"&lt;&gt;0"),IFERROR(AVERAGEIF(I113:I116,"&lt;&gt;لا ينطبق - Not Applicable",L113:L116),AVERAGEIF(L113:L116,"&lt;&gt;0",L113:L116))),0)</f>
        <v>3</v>
      </c>
      <c r="M112" s="166"/>
      <c r="N112" s="166"/>
      <c r="O112" s="166"/>
      <c r="P112" s="166"/>
      <c r="Q112" s="166"/>
      <c r="R112" s="167"/>
      <c r="S112" s="168"/>
    </row>
    <row r="113" spans="1:19" ht="74" x14ac:dyDescent="0.4">
      <c r="A113" s="164"/>
      <c r="B113" s="321"/>
      <c r="C113" s="311"/>
      <c r="D113" s="306"/>
      <c r="E113" s="307"/>
      <c r="F113" s="183" t="s">
        <v>440</v>
      </c>
      <c r="G113" s="183">
        <v>3</v>
      </c>
      <c r="H113" s="184" t="s">
        <v>368</v>
      </c>
      <c r="I113" s="188" t="str">
        <f>IF(AND('معلومات عن المرفق 3'!$E$13=1,G113&gt;=1),'Data Validation Lists'!$B$12,IF(AND('معلومات عن المرفق 3'!$E$13=2,G113&gt;=2),'Data Validation Lists'!$B$12,IF(AND('معلومات عن المرفق 3'!$E$13=3,G113=3),'Data Validation Lists'!$B$12,'Data Validation Lists'!$B$13)))</f>
        <v>ينطبق - Applicable</v>
      </c>
      <c r="J113" s="172" t="s">
        <v>484</v>
      </c>
      <c r="K113" s="171" t="s">
        <v>246</v>
      </c>
      <c r="L113" s="165">
        <f t="shared" si="1"/>
        <v>3</v>
      </c>
      <c r="M113" s="166"/>
      <c r="N113" s="166"/>
      <c r="O113" s="166"/>
      <c r="P113" s="166"/>
      <c r="Q113" s="166"/>
      <c r="R113" s="167"/>
      <c r="S113" s="168"/>
    </row>
    <row r="114" spans="1:19" ht="74" x14ac:dyDescent="0.4">
      <c r="A114" s="164"/>
      <c r="B114" s="321"/>
      <c r="C114" s="311"/>
      <c r="D114" s="306"/>
      <c r="E114" s="307"/>
      <c r="F114" s="183" t="s">
        <v>440</v>
      </c>
      <c r="G114" s="183">
        <v>3</v>
      </c>
      <c r="H114" s="184" t="s">
        <v>369</v>
      </c>
      <c r="I114" s="188" t="str">
        <f>IF(AND('معلومات عن المرفق 3'!$E$13=1,G114&gt;=1),'Data Validation Lists'!$B$12,IF(AND('معلومات عن المرفق 3'!$E$13=2,G114&gt;=2),'Data Validation Lists'!$B$12,IF(AND('معلومات عن المرفق 3'!$E$13=3,G114=3),'Data Validation Lists'!$B$12,'Data Validation Lists'!$B$13)))</f>
        <v>ينطبق - Applicable</v>
      </c>
      <c r="J114" s="172" t="s">
        <v>218</v>
      </c>
      <c r="K114" s="171" t="s">
        <v>246</v>
      </c>
      <c r="L114" s="165">
        <f t="shared" si="1"/>
        <v>3</v>
      </c>
      <c r="M114" s="166"/>
      <c r="N114" s="166"/>
      <c r="O114" s="166"/>
      <c r="P114" s="166"/>
      <c r="Q114" s="166"/>
      <c r="R114" s="167"/>
      <c r="S114" s="168"/>
    </row>
    <row r="115" spans="1:19" ht="74" x14ac:dyDescent="0.4">
      <c r="A115" s="164"/>
      <c r="B115" s="321"/>
      <c r="C115" s="311"/>
      <c r="D115" s="306"/>
      <c r="E115" s="307"/>
      <c r="F115" s="183" t="s">
        <v>440</v>
      </c>
      <c r="G115" s="183">
        <v>3</v>
      </c>
      <c r="H115" s="184" t="s">
        <v>370</v>
      </c>
      <c r="I115" s="188" t="str">
        <f>IF(AND('معلومات عن المرفق 3'!$E$13=1,G115&gt;=1),'Data Validation Lists'!$B$12,IF(AND('معلومات عن المرفق 3'!$E$13=2,G115&gt;=2),'Data Validation Lists'!$B$12,IF(AND('معلومات عن المرفق 3'!$E$13=3,G115=3),'Data Validation Lists'!$B$12,'Data Validation Lists'!$B$13)))</f>
        <v>ينطبق - Applicable</v>
      </c>
      <c r="J115" s="172" t="s">
        <v>372</v>
      </c>
      <c r="K115" s="171" t="s">
        <v>246</v>
      </c>
      <c r="L115" s="165">
        <f t="shared" si="1"/>
        <v>3</v>
      </c>
      <c r="M115" s="166"/>
      <c r="N115" s="166"/>
      <c r="O115" s="166"/>
      <c r="P115" s="166"/>
      <c r="Q115" s="166"/>
      <c r="R115" s="167"/>
      <c r="S115" s="168"/>
    </row>
    <row r="116" spans="1:19" ht="74" x14ac:dyDescent="0.4">
      <c r="A116" s="164"/>
      <c r="B116" s="321"/>
      <c r="C116" s="311"/>
      <c r="D116" s="306"/>
      <c r="E116" s="307"/>
      <c r="F116" s="183" t="s">
        <v>440</v>
      </c>
      <c r="G116" s="183">
        <v>3</v>
      </c>
      <c r="H116" s="184" t="s">
        <v>371</v>
      </c>
      <c r="I116" s="188" t="str">
        <f>IF(AND('معلومات عن المرفق 3'!$E$13=1,G116&gt;=1),'Data Validation Lists'!$B$12,IF(AND('معلومات عن المرفق 3'!$E$13=2,G116&gt;=2),'Data Validation Lists'!$B$12,IF(AND('معلومات عن المرفق 3'!$E$13=3,G116=3),'Data Validation Lists'!$B$12,'Data Validation Lists'!$B$13)))</f>
        <v>ينطبق - Applicable</v>
      </c>
      <c r="J116" s="172" t="s">
        <v>219</v>
      </c>
      <c r="K116" s="171" t="s">
        <v>246</v>
      </c>
      <c r="L116" s="165">
        <f t="shared" si="1"/>
        <v>3</v>
      </c>
      <c r="M116" s="166"/>
      <c r="N116" s="166"/>
      <c r="O116" s="166"/>
      <c r="P116" s="166"/>
      <c r="Q116" s="166"/>
      <c r="R116" s="167"/>
      <c r="S116" s="168"/>
    </row>
    <row r="117" spans="1:19" ht="111" x14ac:dyDescent="0.4">
      <c r="A117" s="164"/>
      <c r="B117" s="321"/>
      <c r="C117" s="312"/>
      <c r="D117" s="306"/>
      <c r="E117" s="307"/>
      <c r="F117" s="183" t="s">
        <v>439</v>
      </c>
      <c r="G117" s="183">
        <v>2</v>
      </c>
      <c r="H117" s="184" t="s">
        <v>48</v>
      </c>
      <c r="I117" s="188" t="str">
        <f>IF(AND('معلومات عن المرفق 3'!$E$13=1,G117&gt;=1),'Data Validation Lists'!$B$12,IF(AND('معلومات عن المرفق 3'!$E$13=2,G117&gt;=2),'Data Validation Lists'!$B$12,IF(AND('معلومات عن المرفق 3'!$E$13=3,G117=3),'Data Validation Lists'!$B$12,'Data Validation Lists'!$B$13)))</f>
        <v>ينطبق - Applicable</v>
      </c>
      <c r="J117" s="172" t="s">
        <v>173</v>
      </c>
      <c r="K117" s="171" t="s">
        <v>246</v>
      </c>
      <c r="L117" s="165">
        <f t="shared" si="1"/>
        <v>3</v>
      </c>
      <c r="M117" s="166"/>
      <c r="N117" s="166"/>
      <c r="O117" s="166"/>
      <c r="P117" s="166"/>
      <c r="Q117" s="166"/>
      <c r="R117" s="167"/>
      <c r="S117" s="168"/>
    </row>
    <row r="118" spans="1:19" ht="74" x14ac:dyDescent="0.4">
      <c r="A118" s="164"/>
      <c r="B118" s="321"/>
      <c r="C118" s="310" t="s">
        <v>373</v>
      </c>
      <c r="D118" s="304" t="s">
        <v>85</v>
      </c>
      <c r="E118" s="305"/>
      <c r="F118" s="183" t="s">
        <v>439</v>
      </c>
      <c r="G118" s="183">
        <v>3</v>
      </c>
      <c r="H118" s="184" t="s">
        <v>374</v>
      </c>
      <c r="I118" s="188" t="str">
        <f>IF(AND('معلومات عن المرفق 3'!$E$13=1,G118&gt;=1),'Data Validation Lists'!$B$12,IF(AND('معلومات عن المرفق 3'!$E$13=2,G118&gt;=2),'Data Validation Lists'!$B$12,IF(AND('معلومات عن المرفق 3'!$E$13=3,G118=3),'Data Validation Lists'!$B$12,'Data Validation Lists'!$B$13)))</f>
        <v>ينطبق - Applicable</v>
      </c>
      <c r="J118" s="172" t="s">
        <v>174</v>
      </c>
      <c r="K118" s="171" t="str">
        <f>IF(L118=3,"مطبق كليًا  - Implemented",IF(L118=0,"لاينطبق على الجهة  - Not Applicable",IF(L118=1,"غير مطبق  - Not Implemented",IF(3&lt;L118&gt;1,"مطبق جزئيًا  - Partially Implemented"," "))))</f>
        <v>مطبق كليًا  - Implemented</v>
      </c>
      <c r="L118" s="165">
        <f>IFERROR(IFERROR(AVERAGEIFS(L119:L121,I119:I121,"&lt;&gt;لا ينطبق - Not Applicable",L119:L121,"&lt;&gt;0"),IFERROR(AVERAGEIF(I119:I121,"&lt;&gt;لا ينطبق - Not Applicable",L119:L121),AVERAGEIF(L119:L121,"&lt;&gt;0",L119:L121))),0)</f>
        <v>3</v>
      </c>
      <c r="M118" s="166"/>
      <c r="N118" s="166"/>
      <c r="O118" s="166"/>
      <c r="P118" s="166"/>
      <c r="Q118" s="166"/>
      <c r="R118" s="167"/>
      <c r="S118" s="168"/>
    </row>
    <row r="119" spans="1:19" ht="111" x14ac:dyDescent="0.4">
      <c r="A119" s="164"/>
      <c r="B119" s="321"/>
      <c r="C119" s="311"/>
      <c r="D119" s="306"/>
      <c r="E119" s="307"/>
      <c r="F119" s="183" t="s">
        <v>440</v>
      </c>
      <c r="G119" s="183">
        <v>3</v>
      </c>
      <c r="H119" s="184" t="s">
        <v>375</v>
      </c>
      <c r="I119" s="188" t="str">
        <f>IF(AND('معلومات عن المرفق 3'!$E$13=1,G119&gt;=1),'Data Validation Lists'!$B$12,IF(AND('معلومات عن المرفق 3'!$E$13=2,G119&gt;=2),'Data Validation Lists'!$B$12,IF(AND('معلومات عن المرفق 3'!$E$13=3,G119=3),'Data Validation Lists'!$B$12,'Data Validation Lists'!$B$13)))</f>
        <v>ينطبق - Applicable</v>
      </c>
      <c r="J119" s="172" t="s">
        <v>220</v>
      </c>
      <c r="K119" s="171" t="s">
        <v>246</v>
      </c>
      <c r="L119" s="165">
        <f t="shared" si="1"/>
        <v>3</v>
      </c>
      <c r="M119" s="166"/>
      <c r="N119" s="166"/>
      <c r="O119" s="166"/>
      <c r="P119" s="166"/>
      <c r="Q119" s="166"/>
      <c r="R119" s="167"/>
      <c r="S119" s="168"/>
    </row>
    <row r="120" spans="1:19" ht="111" x14ac:dyDescent="0.4">
      <c r="A120" s="164"/>
      <c r="B120" s="321"/>
      <c r="C120" s="311"/>
      <c r="D120" s="306"/>
      <c r="E120" s="307"/>
      <c r="F120" s="183" t="s">
        <v>440</v>
      </c>
      <c r="G120" s="183">
        <v>1</v>
      </c>
      <c r="H120" s="184" t="s">
        <v>376</v>
      </c>
      <c r="I120" s="188" t="str">
        <f>IF(AND('معلومات عن المرفق 3'!$E$13=1,G120&gt;=1),'Data Validation Lists'!$B$12,IF(AND('معلومات عن المرفق 3'!$E$13=2,G120&gt;=2),'Data Validation Lists'!$B$12,IF(AND('معلومات عن المرفق 3'!$E$13=3,G120=3),'Data Validation Lists'!$B$12,'Data Validation Lists'!$B$13)))</f>
        <v>ينطبق - Applicable</v>
      </c>
      <c r="J120" s="172" t="s">
        <v>221</v>
      </c>
      <c r="K120" s="171" t="s">
        <v>246</v>
      </c>
      <c r="L120" s="165">
        <f t="shared" si="1"/>
        <v>3</v>
      </c>
      <c r="M120" s="166"/>
      <c r="N120" s="166"/>
      <c r="O120" s="166"/>
      <c r="P120" s="166"/>
      <c r="Q120" s="166"/>
      <c r="R120" s="167"/>
      <c r="S120" s="168"/>
    </row>
    <row r="121" spans="1:19" ht="74" x14ac:dyDescent="0.4">
      <c r="A121" s="164"/>
      <c r="B121" s="321"/>
      <c r="C121" s="311"/>
      <c r="D121" s="306"/>
      <c r="E121" s="307"/>
      <c r="F121" s="183" t="s">
        <v>440</v>
      </c>
      <c r="G121" s="183">
        <v>3</v>
      </c>
      <c r="H121" s="184" t="s">
        <v>377</v>
      </c>
      <c r="I121" s="188" t="str">
        <f>IF(AND('معلومات عن المرفق 3'!$E$13=1,G121&gt;=1),'Data Validation Lists'!$B$12,IF(AND('معلومات عن المرفق 3'!$E$13=2,G121&gt;=2),'Data Validation Lists'!$B$12,IF(AND('معلومات عن المرفق 3'!$E$13=3,G121=3),'Data Validation Lists'!$B$12,'Data Validation Lists'!$B$13)))</f>
        <v>ينطبق - Applicable</v>
      </c>
      <c r="J121" s="172" t="s">
        <v>378</v>
      </c>
      <c r="K121" s="171" t="s">
        <v>246</v>
      </c>
      <c r="L121" s="165">
        <f t="shared" si="1"/>
        <v>3</v>
      </c>
      <c r="M121" s="166"/>
      <c r="N121" s="166"/>
      <c r="O121" s="166"/>
      <c r="P121" s="166"/>
      <c r="Q121" s="166"/>
      <c r="R121" s="167"/>
      <c r="S121" s="168"/>
    </row>
    <row r="122" spans="1:19" ht="92.5" x14ac:dyDescent="0.4">
      <c r="A122" s="164"/>
      <c r="B122" s="321"/>
      <c r="C122" s="311"/>
      <c r="D122" s="306"/>
      <c r="E122" s="307"/>
      <c r="F122" s="183" t="s">
        <v>439</v>
      </c>
      <c r="G122" s="183">
        <v>2</v>
      </c>
      <c r="H122" s="184" t="s">
        <v>49</v>
      </c>
      <c r="I122" s="188" t="str">
        <f>IF(AND('معلومات عن المرفق 3'!$E$13=1,G122&gt;=1),'Data Validation Lists'!$B$12,IF(AND('معلومات عن المرفق 3'!$E$13=2,G122&gt;=2),'Data Validation Lists'!$B$12,IF(AND('معلومات عن المرفق 3'!$E$13=3,G122=3),'Data Validation Lists'!$B$12,'Data Validation Lists'!$B$13)))</f>
        <v>ينطبق - Applicable</v>
      </c>
      <c r="J122" s="172" t="s">
        <v>379</v>
      </c>
      <c r="K122" s="171" t="s">
        <v>246</v>
      </c>
      <c r="L122" s="165">
        <f t="shared" si="1"/>
        <v>3</v>
      </c>
      <c r="M122" s="166"/>
      <c r="N122" s="166"/>
      <c r="O122" s="166"/>
      <c r="P122" s="166"/>
      <c r="Q122" s="166"/>
      <c r="R122" s="167"/>
      <c r="S122" s="168"/>
    </row>
    <row r="123" spans="1:19" ht="74" x14ac:dyDescent="0.4">
      <c r="A123" s="164"/>
      <c r="B123" s="321"/>
      <c r="C123" s="310" t="s">
        <v>380</v>
      </c>
      <c r="D123" s="304" t="s">
        <v>447</v>
      </c>
      <c r="E123" s="305"/>
      <c r="F123" s="183" t="s">
        <v>439</v>
      </c>
      <c r="G123" s="183">
        <v>3</v>
      </c>
      <c r="H123" s="184" t="s">
        <v>381</v>
      </c>
      <c r="I123" s="188" t="str">
        <f>IF(AND('معلومات عن المرفق 3'!$E$13=1,G123&gt;=1),'Data Validation Lists'!$B$12,IF(AND('معلومات عن المرفق 3'!$E$13=2,G123&gt;=2),'Data Validation Lists'!$B$12,IF(AND('معلومات عن المرفق 3'!$E$13=3,G123=3),'Data Validation Lists'!$B$12,'Data Validation Lists'!$B$13)))</f>
        <v>ينطبق - Applicable</v>
      </c>
      <c r="J123" s="172" t="s">
        <v>175</v>
      </c>
      <c r="K123" s="171" t="str">
        <f>IF(L123=3,"مطبق كليًا  - Implemented",IF(L123=0,"لاينطبق على الجهة  - Not Applicable",IF(L123=1,"غير مطبق  - Not Implemented",IF(3&lt;L123&gt;1,"مطبق جزئيًا  - Partially Implemented"," "))))</f>
        <v>مطبق كليًا  - Implemented</v>
      </c>
      <c r="L123" s="165">
        <f>IFERROR(IFERROR(AVERAGEIFS(L124:L127,I124:I127,"&lt;&gt;لا ينطبق - Not Applicable",L124:L127,"&lt;&gt;0"),IFERROR(AVERAGEIF(I124:I127,"&lt;&gt;لا ينطبق - Not Applicable",L124:L127),AVERAGEIF(L124:L127,"&lt;&gt;0",L124:L127))),0)</f>
        <v>3</v>
      </c>
      <c r="M123" s="166"/>
      <c r="N123" s="166"/>
      <c r="O123" s="166"/>
      <c r="P123" s="166"/>
      <c r="Q123" s="166"/>
      <c r="R123" s="167"/>
      <c r="S123" s="168"/>
    </row>
    <row r="124" spans="1:19" ht="111" x14ac:dyDescent="0.4">
      <c r="A124" s="164"/>
      <c r="B124" s="321"/>
      <c r="C124" s="311"/>
      <c r="D124" s="306"/>
      <c r="E124" s="307"/>
      <c r="F124" s="183" t="s">
        <v>440</v>
      </c>
      <c r="G124" s="183">
        <v>1</v>
      </c>
      <c r="H124" s="184" t="s">
        <v>382</v>
      </c>
      <c r="I124" s="188" t="str">
        <f>IF(AND('معلومات عن المرفق 3'!$E$13=1,G124&gt;=1),'Data Validation Lists'!$B$12,IF(AND('معلومات عن المرفق 3'!$E$13=2,G124&gt;=2),'Data Validation Lists'!$B$12,IF(AND('معلومات عن المرفق 3'!$E$13=3,G124=3),'Data Validation Lists'!$B$12,'Data Validation Lists'!$B$13)))</f>
        <v>ينطبق - Applicable</v>
      </c>
      <c r="J124" s="172" t="s">
        <v>176</v>
      </c>
      <c r="K124" s="171" t="s">
        <v>246</v>
      </c>
      <c r="L124" s="165">
        <f t="shared" si="1"/>
        <v>3</v>
      </c>
      <c r="M124" s="166"/>
      <c r="N124" s="166"/>
      <c r="O124" s="166"/>
      <c r="P124" s="166"/>
      <c r="Q124" s="166"/>
      <c r="R124" s="167"/>
      <c r="S124" s="168"/>
    </row>
    <row r="125" spans="1:19" ht="92.5" x14ac:dyDescent="0.4">
      <c r="A125" s="164"/>
      <c r="B125" s="321"/>
      <c r="C125" s="311"/>
      <c r="D125" s="306"/>
      <c r="E125" s="307"/>
      <c r="F125" s="183" t="s">
        <v>440</v>
      </c>
      <c r="G125" s="183">
        <v>1</v>
      </c>
      <c r="H125" s="184" t="s">
        <v>383</v>
      </c>
      <c r="I125" s="188" t="str">
        <f>IF(AND('معلومات عن المرفق 3'!$E$13=1,G125&gt;=1),'Data Validation Lists'!$B$12,IF(AND('معلومات عن المرفق 3'!$E$13=2,G125&gt;=2),'Data Validation Lists'!$B$12,IF(AND('معلومات عن المرفق 3'!$E$13=3,G125=3),'Data Validation Lists'!$B$12,'Data Validation Lists'!$B$13)))</f>
        <v>ينطبق - Applicable</v>
      </c>
      <c r="J125" s="172" t="s">
        <v>222</v>
      </c>
      <c r="K125" s="171" t="s">
        <v>246</v>
      </c>
      <c r="L125" s="165">
        <f t="shared" si="1"/>
        <v>3</v>
      </c>
      <c r="M125" s="166"/>
      <c r="N125" s="166"/>
      <c r="O125" s="166"/>
      <c r="P125" s="166"/>
      <c r="Q125" s="166"/>
      <c r="R125" s="167"/>
      <c r="S125" s="168"/>
    </row>
    <row r="126" spans="1:19" ht="74" x14ac:dyDescent="0.4">
      <c r="A126" s="164"/>
      <c r="B126" s="321"/>
      <c r="C126" s="311"/>
      <c r="D126" s="306"/>
      <c r="E126" s="307"/>
      <c r="F126" s="183" t="s">
        <v>440</v>
      </c>
      <c r="G126" s="183">
        <v>3</v>
      </c>
      <c r="H126" s="184" t="s">
        <v>384</v>
      </c>
      <c r="I126" s="188" t="str">
        <f>IF(AND('معلومات عن المرفق 3'!$E$13=1,G126&gt;=1),'Data Validation Lists'!$B$12,IF(AND('معلومات عن المرفق 3'!$E$13=2,G126&gt;=2),'Data Validation Lists'!$B$12,IF(AND('معلومات عن المرفق 3'!$E$13=3,G126=3),'Data Validation Lists'!$B$12,'Data Validation Lists'!$B$13)))</f>
        <v>ينطبق - Applicable</v>
      </c>
      <c r="J126" s="172" t="s">
        <v>223</v>
      </c>
      <c r="K126" s="171" t="s">
        <v>246</v>
      </c>
      <c r="L126" s="165">
        <f t="shared" si="1"/>
        <v>3</v>
      </c>
      <c r="M126" s="166"/>
      <c r="N126" s="166"/>
      <c r="O126" s="166"/>
      <c r="P126" s="166"/>
      <c r="Q126" s="166"/>
      <c r="R126" s="167"/>
      <c r="S126" s="168"/>
    </row>
    <row r="127" spans="1:19" ht="92.5" x14ac:dyDescent="0.4">
      <c r="A127" s="164"/>
      <c r="B127" s="321"/>
      <c r="C127" s="311"/>
      <c r="D127" s="306"/>
      <c r="E127" s="307"/>
      <c r="F127" s="183" t="s">
        <v>440</v>
      </c>
      <c r="G127" s="183">
        <v>1</v>
      </c>
      <c r="H127" s="184" t="s">
        <v>385</v>
      </c>
      <c r="I127" s="188" t="str">
        <f>IF(AND('معلومات عن المرفق 3'!$E$13=1,G127&gt;=1),'Data Validation Lists'!$B$12,IF(AND('معلومات عن المرفق 3'!$E$13=2,G127&gt;=2),'Data Validation Lists'!$B$12,IF(AND('معلومات عن المرفق 3'!$E$13=3,G127=3),'Data Validation Lists'!$B$12,'Data Validation Lists'!$B$13)))</f>
        <v>ينطبق - Applicable</v>
      </c>
      <c r="J127" s="172" t="s">
        <v>224</v>
      </c>
      <c r="K127" s="171" t="s">
        <v>246</v>
      </c>
      <c r="L127" s="165">
        <f t="shared" si="1"/>
        <v>3</v>
      </c>
      <c r="M127" s="166"/>
      <c r="N127" s="166"/>
      <c r="O127" s="166"/>
      <c r="P127" s="166"/>
      <c r="Q127" s="166"/>
      <c r="R127" s="167"/>
      <c r="S127" s="168"/>
    </row>
    <row r="128" spans="1:19" ht="92.5" x14ac:dyDescent="0.4">
      <c r="A128" s="164"/>
      <c r="B128" s="321"/>
      <c r="C128" s="311"/>
      <c r="D128" s="306"/>
      <c r="E128" s="307"/>
      <c r="F128" s="183" t="s">
        <v>439</v>
      </c>
      <c r="G128" s="183">
        <v>1</v>
      </c>
      <c r="H128" s="184" t="s">
        <v>50</v>
      </c>
      <c r="I128" s="188" t="str">
        <f>IF(AND('معلومات عن المرفق 3'!$E$13=1,G128&gt;=1),'Data Validation Lists'!$B$12,IF(AND('معلومات عن المرفق 3'!$E$13=2,G128&gt;=2),'Data Validation Lists'!$B$12,IF(AND('معلومات عن المرفق 3'!$E$13=3,G128=3),'Data Validation Lists'!$B$12,'Data Validation Lists'!$B$13)))</f>
        <v>ينطبق - Applicable</v>
      </c>
      <c r="J128" s="172" t="s">
        <v>177</v>
      </c>
      <c r="K128" s="171" t="s">
        <v>246</v>
      </c>
      <c r="L128" s="165">
        <f t="shared" si="1"/>
        <v>3</v>
      </c>
      <c r="M128" s="166"/>
      <c r="N128" s="166"/>
      <c r="O128" s="166"/>
      <c r="P128" s="166"/>
      <c r="Q128" s="166"/>
      <c r="R128" s="167"/>
      <c r="S128" s="168"/>
    </row>
    <row r="129" spans="1:19" ht="111" x14ac:dyDescent="0.4">
      <c r="A129" s="164"/>
      <c r="B129" s="321"/>
      <c r="C129" s="310" t="s">
        <v>386</v>
      </c>
      <c r="D129" s="304" t="s">
        <v>86</v>
      </c>
      <c r="E129" s="305"/>
      <c r="F129" s="183" t="s">
        <v>439</v>
      </c>
      <c r="G129" s="183">
        <v>3</v>
      </c>
      <c r="H129" s="184" t="s">
        <v>387</v>
      </c>
      <c r="I129" s="188" t="str">
        <f>IF(AND('معلومات عن المرفق 3'!$E$13=1,G129&gt;=1),'Data Validation Lists'!$B$12,IF(AND('معلومات عن المرفق 3'!$E$13=2,G129&gt;=2),'Data Validation Lists'!$B$12,IF(AND('معلومات عن المرفق 3'!$E$13=3,G129=3),'Data Validation Lists'!$B$12,'Data Validation Lists'!$B$13)))</f>
        <v>ينطبق - Applicable</v>
      </c>
      <c r="J129" s="172" t="s">
        <v>178</v>
      </c>
      <c r="K129" s="171" t="str">
        <f>IF(L129=3,"مطبق كليًا  - Implemented",IF(L129=0,"لاينطبق على الجهة  - Not Applicable",IF(L129=1,"غير مطبق  - Not Implemented",IF(3&lt;L129&gt;1,"مطبق جزئيًا  - Partially Implemented"," "))))</f>
        <v>مطبق كليًا  - Implemented</v>
      </c>
      <c r="L129" s="165">
        <f>IFERROR(IFERROR(AVERAGEIFS(L130:L139,I130:I139,"&lt;&gt;لا ينطبق - Not Applicable",L130:L139,"&lt;&gt;0"),IFERROR(AVERAGEIF(I130:I139,"&lt;&gt;لا ينطبق - Not Applicable",L130:L139),AVERAGEIF(L130:L139,"&lt;&gt;0",L130:L139))),0)</f>
        <v>3</v>
      </c>
      <c r="M129" s="166"/>
      <c r="N129" s="166"/>
      <c r="O129" s="166"/>
      <c r="P129" s="166"/>
      <c r="Q129" s="166"/>
      <c r="R129" s="167"/>
      <c r="S129" s="168"/>
    </row>
    <row r="130" spans="1:19" ht="55.5" x14ac:dyDescent="0.4">
      <c r="A130" s="164"/>
      <c r="B130" s="321"/>
      <c r="C130" s="311"/>
      <c r="D130" s="306"/>
      <c r="E130" s="307"/>
      <c r="F130" s="183" t="s">
        <v>440</v>
      </c>
      <c r="G130" s="183">
        <v>3</v>
      </c>
      <c r="H130" s="184" t="s">
        <v>388</v>
      </c>
      <c r="I130" s="188" t="str">
        <f>IF(AND('معلومات عن المرفق 3'!$E$13=1,G130&gt;=1),'Data Validation Lists'!$B$12,IF(AND('معلومات عن المرفق 3'!$E$13=2,G130&gt;=2),'Data Validation Lists'!$B$12,IF(AND('معلومات عن المرفق 3'!$E$13=3,G130=3),'Data Validation Lists'!$B$12,'Data Validation Lists'!$B$13)))</f>
        <v>ينطبق - Applicable</v>
      </c>
      <c r="J130" s="172" t="s">
        <v>225</v>
      </c>
      <c r="K130" s="171" t="s">
        <v>246</v>
      </c>
      <c r="L130" s="165">
        <f t="shared" si="1"/>
        <v>3</v>
      </c>
      <c r="M130" s="166"/>
      <c r="N130" s="166"/>
      <c r="O130" s="166"/>
      <c r="P130" s="166"/>
      <c r="Q130" s="166"/>
      <c r="R130" s="167"/>
      <c r="S130" s="168"/>
    </row>
    <row r="131" spans="1:19" ht="55.5" x14ac:dyDescent="0.4">
      <c r="A131" s="164"/>
      <c r="B131" s="321"/>
      <c r="C131" s="311"/>
      <c r="D131" s="306"/>
      <c r="E131" s="307"/>
      <c r="F131" s="183" t="s">
        <v>440</v>
      </c>
      <c r="G131" s="183">
        <v>3</v>
      </c>
      <c r="H131" s="184" t="s">
        <v>389</v>
      </c>
      <c r="I131" s="188" t="str">
        <f>IF(AND('معلومات عن المرفق 3'!$E$13=1,G131&gt;=1),'Data Validation Lists'!$B$12,IF(AND('معلومات عن المرفق 3'!$E$13=2,G131&gt;=2),'Data Validation Lists'!$B$12,IF(AND('معلومات عن المرفق 3'!$E$13=3,G131=3),'Data Validation Lists'!$B$12,'Data Validation Lists'!$B$13)))</f>
        <v>ينطبق - Applicable</v>
      </c>
      <c r="J131" s="172" t="s">
        <v>226</v>
      </c>
      <c r="K131" s="171" t="s">
        <v>246</v>
      </c>
      <c r="L131" s="165">
        <f t="shared" si="1"/>
        <v>3</v>
      </c>
      <c r="M131" s="166"/>
      <c r="N131" s="166"/>
      <c r="O131" s="166"/>
      <c r="P131" s="166"/>
      <c r="Q131" s="166"/>
      <c r="R131" s="167"/>
      <c r="S131" s="168"/>
    </row>
    <row r="132" spans="1:19" ht="74" x14ac:dyDescent="0.4">
      <c r="A132" s="164"/>
      <c r="B132" s="321"/>
      <c r="C132" s="311"/>
      <c r="D132" s="306"/>
      <c r="E132" s="307"/>
      <c r="F132" s="183" t="s">
        <v>440</v>
      </c>
      <c r="G132" s="183">
        <v>1</v>
      </c>
      <c r="H132" s="184" t="s">
        <v>390</v>
      </c>
      <c r="I132" s="188" t="str">
        <f>IF(AND('معلومات عن المرفق 3'!$E$13=1,G132&gt;=1),'Data Validation Lists'!$B$12,IF(AND('معلومات عن المرفق 3'!$E$13=2,G132&gt;=2),'Data Validation Lists'!$B$12,IF(AND('معلومات عن المرفق 3'!$E$13=3,G132=3),'Data Validation Lists'!$B$12,'Data Validation Lists'!$B$13)))</f>
        <v>ينطبق - Applicable</v>
      </c>
      <c r="J132" s="172" t="s">
        <v>87</v>
      </c>
      <c r="K132" s="171" t="s">
        <v>246</v>
      </c>
      <c r="L132" s="165">
        <f t="shared" si="1"/>
        <v>3</v>
      </c>
      <c r="M132" s="166"/>
      <c r="N132" s="166"/>
      <c r="O132" s="166"/>
      <c r="P132" s="166"/>
      <c r="Q132" s="166"/>
      <c r="R132" s="167"/>
      <c r="S132" s="168"/>
    </row>
    <row r="133" spans="1:19" ht="37" x14ac:dyDescent="0.4">
      <c r="A133" s="164"/>
      <c r="B133" s="321"/>
      <c r="C133" s="311"/>
      <c r="D133" s="306"/>
      <c r="E133" s="307"/>
      <c r="F133" s="183" t="s">
        <v>440</v>
      </c>
      <c r="G133" s="183">
        <v>1</v>
      </c>
      <c r="H133" s="184" t="s">
        <v>391</v>
      </c>
      <c r="I133" s="188" t="str">
        <f>IF(AND('معلومات عن المرفق 3'!$E$13=1,G133&gt;=1),'Data Validation Lists'!$B$12,IF(AND('معلومات عن المرفق 3'!$E$13=2,G133&gt;=2),'Data Validation Lists'!$B$12,IF(AND('معلومات عن المرفق 3'!$E$13=3,G133=3),'Data Validation Lists'!$B$12,'Data Validation Lists'!$B$13)))</f>
        <v>ينطبق - Applicable</v>
      </c>
      <c r="J133" s="172" t="s">
        <v>88</v>
      </c>
      <c r="K133" s="171" t="s">
        <v>246</v>
      </c>
      <c r="L133" s="165">
        <f t="shared" si="1"/>
        <v>3</v>
      </c>
      <c r="M133" s="166"/>
      <c r="N133" s="166"/>
      <c r="O133" s="166"/>
      <c r="P133" s="166"/>
      <c r="Q133" s="166"/>
      <c r="R133" s="167"/>
      <c r="S133" s="168"/>
    </row>
    <row r="134" spans="1:19" ht="74" x14ac:dyDescent="0.4">
      <c r="A134" s="164"/>
      <c r="B134" s="321"/>
      <c r="C134" s="311"/>
      <c r="D134" s="306"/>
      <c r="E134" s="307"/>
      <c r="F134" s="183" t="s">
        <v>440</v>
      </c>
      <c r="G134" s="183">
        <v>1</v>
      </c>
      <c r="H134" s="184" t="s">
        <v>392</v>
      </c>
      <c r="I134" s="188" t="str">
        <f>IF(AND('معلومات عن المرفق 3'!$E$13=1,G134&gt;=1),'Data Validation Lists'!$B$12,IF(AND('معلومات عن المرفق 3'!$E$13=2,G134&gt;=2),'Data Validation Lists'!$B$12,IF(AND('معلومات عن المرفق 3'!$E$13=3,G134=3),'Data Validation Lists'!$B$12,'Data Validation Lists'!$B$13)))</f>
        <v>ينطبق - Applicable</v>
      </c>
      <c r="J134" s="172" t="s">
        <v>460</v>
      </c>
      <c r="K134" s="171" t="s">
        <v>246</v>
      </c>
      <c r="L134" s="165">
        <f t="shared" si="1"/>
        <v>3</v>
      </c>
      <c r="M134" s="166"/>
      <c r="N134" s="166"/>
      <c r="O134" s="166"/>
      <c r="P134" s="166"/>
      <c r="Q134" s="166"/>
      <c r="R134" s="167"/>
      <c r="S134" s="168"/>
    </row>
    <row r="135" spans="1:19" ht="37" x14ac:dyDescent="0.4">
      <c r="A135" s="164"/>
      <c r="B135" s="321"/>
      <c r="C135" s="311"/>
      <c r="D135" s="306"/>
      <c r="E135" s="307"/>
      <c r="F135" s="183" t="s">
        <v>440</v>
      </c>
      <c r="G135" s="183">
        <v>2</v>
      </c>
      <c r="H135" s="184" t="s">
        <v>393</v>
      </c>
      <c r="I135" s="188" t="str">
        <f>IF(AND('معلومات عن المرفق 3'!$E$13=1,G135&gt;=1),'Data Validation Lists'!$B$12,IF(AND('معلومات عن المرفق 3'!$E$13=2,G135&gt;=2),'Data Validation Lists'!$B$12,IF(AND('معلومات عن المرفق 3'!$E$13=3,G135=3),'Data Validation Lists'!$B$12,'Data Validation Lists'!$B$13)))</f>
        <v>ينطبق - Applicable</v>
      </c>
      <c r="J135" s="172" t="s">
        <v>89</v>
      </c>
      <c r="K135" s="171" t="s">
        <v>246</v>
      </c>
      <c r="L135" s="165">
        <f t="shared" si="1"/>
        <v>3</v>
      </c>
      <c r="M135" s="166"/>
      <c r="N135" s="166"/>
      <c r="O135" s="166"/>
      <c r="P135" s="166"/>
      <c r="Q135" s="166"/>
      <c r="R135" s="167"/>
      <c r="S135" s="168"/>
    </row>
    <row r="136" spans="1:19" ht="37" x14ac:dyDescent="0.4">
      <c r="A136" s="164"/>
      <c r="B136" s="321"/>
      <c r="C136" s="311"/>
      <c r="D136" s="306"/>
      <c r="E136" s="307"/>
      <c r="F136" s="183" t="s">
        <v>440</v>
      </c>
      <c r="G136" s="183">
        <v>3</v>
      </c>
      <c r="H136" s="184" t="s">
        <v>394</v>
      </c>
      <c r="I136" s="188" t="str">
        <f>IF(AND('معلومات عن المرفق 3'!$E$13=1,G136&gt;=1),'Data Validation Lists'!$B$12,IF(AND('معلومات عن المرفق 3'!$E$13=2,G136&gt;=2),'Data Validation Lists'!$B$12,IF(AND('معلومات عن المرفق 3'!$E$13=3,G136=3),'Data Validation Lists'!$B$12,'Data Validation Lists'!$B$13)))</f>
        <v>ينطبق - Applicable</v>
      </c>
      <c r="J136" s="172" t="s">
        <v>227</v>
      </c>
      <c r="K136" s="171" t="s">
        <v>246</v>
      </c>
      <c r="L136" s="165">
        <f t="shared" ref="L136:L175" si="2">IF(K136="مطبق كليًا  - Implemented",3,IF(K136="مطبق جزئيًا  - Partially Implemented",2,IF(K136="غير مطبق  - Not Implemented",1,0)))</f>
        <v>3</v>
      </c>
      <c r="M136" s="166"/>
      <c r="N136" s="166"/>
      <c r="O136" s="166"/>
      <c r="P136" s="166"/>
      <c r="Q136" s="166"/>
      <c r="R136" s="167"/>
      <c r="S136" s="168"/>
    </row>
    <row r="137" spans="1:19" ht="74" x14ac:dyDescent="0.4">
      <c r="A137" s="164"/>
      <c r="B137" s="321"/>
      <c r="C137" s="311"/>
      <c r="D137" s="306"/>
      <c r="E137" s="307"/>
      <c r="F137" s="183" t="s">
        <v>440</v>
      </c>
      <c r="G137" s="183">
        <v>3</v>
      </c>
      <c r="H137" s="184" t="s">
        <v>448</v>
      </c>
      <c r="I137" s="188" t="str">
        <f>IF(AND('معلومات عن المرفق 3'!$E$13=1,G137&gt;=1),'Data Validation Lists'!$B$12,IF(AND('معلومات عن المرفق 3'!$E$13=2,G137&gt;=2),'Data Validation Lists'!$B$12,IF(AND('معلومات عن المرفق 3'!$E$13=3,G137=3),'Data Validation Lists'!$B$12,'Data Validation Lists'!$B$13)))</f>
        <v>ينطبق - Applicable</v>
      </c>
      <c r="J137" s="172" t="s">
        <v>228</v>
      </c>
      <c r="K137" s="171" t="s">
        <v>246</v>
      </c>
      <c r="L137" s="165">
        <f t="shared" si="2"/>
        <v>3</v>
      </c>
      <c r="M137" s="166"/>
      <c r="N137" s="166"/>
      <c r="O137" s="166"/>
      <c r="P137" s="166"/>
      <c r="Q137" s="166"/>
      <c r="R137" s="167"/>
      <c r="S137" s="168"/>
    </row>
    <row r="138" spans="1:19" ht="74" x14ac:dyDescent="0.4">
      <c r="A138" s="164"/>
      <c r="B138" s="321"/>
      <c r="C138" s="311"/>
      <c r="D138" s="306"/>
      <c r="E138" s="307"/>
      <c r="F138" s="183" t="s">
        <v>440</v>
      </c>
      <c r="G138" s="183">
        <v>1</v>
      </c>
      <c r="H138" s="184" t="s">
        <v>395</v>
      </c>
      <c r="I138" s="188" t="str">
        <f>IF(AND('معلومات عن المرفق 3'!$E$13=1,G138&gt;=1),'Data Validation Lists'!$B$12,IF(AND('معلومات عن المرفق 3'!$E$13=2,G138&gt;=2),'Data Validation Lists'!$B$12,IF(AND('معلومات عن المرفق 3'!$E$13=3,G138=3),'Data Validation Lists'!$B$12,'Data Validation Lists'!$B$13)))</f>
        <v>ينطبق - Applicable</v>
      </c>
      <c r="J138" s="172" t="s">
        <v>90</v>
      </c>
      <c r="K138" s="171" t="s">
        <v>246</v>
      </c>
      <c r="L138" s="165">
        <f t="shared" si="2"/>
        <v>3</v>
      </c>
      <c r="M138" s="166"/>
      <c r="N138" s="166"/>
      <c r="O138" s="166"/>
      <c r="P138" s="166"/>
      <c r="Q138" s="166"/>
      <c r="R138" s="167"/>
      <c r="S138" s="168"/>
    </row>
    <row r="139" spans="1:19" ht="74" x14ac:dyDescent="0.4">
      <c r="A139" s="164"/>
      <c r="B139" s="321"/>
      <c r="C139" s="311"/>
      <c r="D139" s="306"/>
      <c r="E139" s="307"/>
      <c r="F139" s="183" t="s">
        <v>440</v>
      </c>
      <c r="G139" s="183">
        <v>3</v>
      </c>
      <c r="H139" s="184" t="s">
        <v>396</v>
      </c>
      <c r="I139" s="188" t="str">
        <f>IF(AND('معلومات عن المرفق 3'!$E$13=1,G139&gt;=1),'Data Validation Lists'!$B$12,IF(AND('معلومات عن المرفق 3'!$E$13=2,G139&gt;=2),'Data Validation Lists'!$B$12,IF(AND('معلومات عن المرفق 3'!$E$13=3,G139=3),'Data Validation Lists'!$B$12,'Data Validation Lists'!$B$13)))</f>
        <v>ينطبق - Applicable</v>
      </c>
      <c r="J139" s="172" t="s">
        <v>229</v>
      </c>
      <c r="K139" s="171" t="s">
        <v>246</v>
      </c>
      <c r="L139" s="165">
        <f t="shared" si="2"/>
        <v>3</v>
      </c>
      <c r="M139" s="166"/>
      <c r="N139" s="166"/>
      <c r="O139" s="166"/>
      <c r="P139" s="166"/>
      <c r="Q139" s="166"/>
      <c r="R139" s="167"/>
      <c r="S139" s="168"/>
    </row>
    <row r="140" spans="1:19" ht="111" x14ac:dyDescent="0.4">
      <c r="A140" s="173"/>
      <c r="B140" s="321"/>
      <c r="C140" s="312"/>
      <c r="D140" s="308"/>
      <c r="E140" s="309"/>
      <c r="F140" s="183" t="s">
        <v>439</v>
      </c>
      <c r="G140" s="183">
        <v>2</v>
      </c>
      <c r="H140" s="184" t="s">
        <v>51</v>
      </c>
      <c r="I140" s="188" t="str">
        <f>IF(AND('معلومات عن المرفق 3'!$E$13=1,G140&gt;=1),'Data Validation Lists'!$B$12,IF(AND('معلومات عن المرفق 3'!$E$13=2,G140&gt;=2),'Data Validation Lists'!$B$12,IF(AND('معلومات عن المرفق 3'!$E$13=3,G140=3),'Data Validation Lists'!$B$12,'Data Validation Lists'!$B$13)))</f>
        <v>ينطبق - Applicable</v>
      </c>
      <c r="J140" s="172" t="s">
        <v>397</v>
      </c>
      <c r="K140" s="171" t="s">
        <v>246</v>
      </c>
      <c r="L140" s="165">
        <f t="shared" si="2"/>
        <v>3</v>
      </c>
      <c r="M140" s="166"/>
      <c r="N140" s="166"/>
      <c r="O140" s="166"/>
      <c r="P140" s="166"/>
      <c r="Q140" s="166"/>
      <c r="R140" s="167"/>
      <c r="S140" s="175"/>
    </row>
    <row r="141" spans="1:19" ht="111" x14ac:dyDescent="0.4">
      <c r="A141" s="173"/>
      <c r="B141" s="321"/>
      <c r="C141" s="310" t="s">
        <v>398</v>
      </c>
      <c r="D141" s="304" t="s">
        <v>91</v>
      </c>
      <c r="E141" s="305"/>
      <c r="F141" s="183" t="s">
        <v>439</v>
      </c>
      <c r="G141" s="183">
        <v>3</v>
      </c>
      <c r="H141" s="184" t="s">
        <v>399</v>
      </c>
      <c r="I141" s="188" t="str">
        <f>IF(AND('معلومات عن المرفق 3'!$E$13=1,G141&gt;=1),'Data Validation Lists'!$B$12,IF(AND('معلومات عن المرفق 3'!$E$13=2,G141&gt;=2),'Data Validation Lists'!$B$12,IF(AND('معلومات عن المرفق 3'!$E$13=3,G141=3),'Data Validation Lists'!$B$12,'Data Validation Lists'!$B$13)))</f>
        <v>ينطبق - Applicable</v>
      </c>
      <c r="J141" s="172" t="s">
        <v>179</v>
      </c>
      <c r="K141" s="171" t="str">
        <f>IF(L141=3,"مطبق كليًا  - Implemented",IF(L141=0,"لاينطبق على الجهة  - Not Applicable",IF(L141=1,"غير مطبق  - Not Implemented",IF(3&lt;L141&gt;1,"مطبق جزئيًا  - Partially Implemented"," "))))</f>
        <v>مطبق كليًا  - Implemented</v>
      </c>
      <c r="L141" s="165">
        <f>IFERROR(IFERROR(AVERAGEIFS(L142:L149,I142:I149,"&lt;&gt;لا ينطبق - Not Applicable",L142:L149,"&lt;&gt;0"),IFERROR(AVERAGEIF(I142:I149,"&lt;&gt;لا ينطبق - Not Applicable",L142:L149),AVERAGEIF(L142:L149,"&lt;&gt;0",L142:L149))),0)</f>
        <v>3</v>
      </c>
      <c r="M141" s="166"/>
      <c r="N141" s="166"/>
      <c r="O141" s="166"/>
      <c r="P141" s="166"/>
      <c r="Q141" s="166"/>
      <c r="R141" s="174"/>
      <c r="S141" s="175"/>
    </row>
    <row r="142" spans="1:19" ht="111" x14ac:dyDescent="0.4">
      <c r="A142" s="173"/>
      <c r="B142" s="321"/>
      <c r="C142" s="311"/>
      <c r="D142" s="306"/>
      <c r="E142" s="307"/>
      <c r="F142" s="183" t="s">
        <v>440</v>
      </c>
      <c r="G142" s="183">
        <v>3</v>
      </c>
      <c r="H142" s="184" t="s">
        <v>400</v>
      </c>
      <c r="I142" s="188" t="str">
        <f>IF(AND('معلومات عن المرفق 3'!$E$13=1,G142&gt;=1),'Data Validation Lists'!$B$12,IF(AND('معلومات عن المرفق 3'!$E$13=2,G142&gt;=2),'Data Validation Lists'!$B$12,IF(AND('معلومات عن المرفق 3'!$E$13=3,G142=3),'Data Validation Lists'!$B$12,'Data Validation Lists'!$B$13)))</f>
        <v>ينطبق - Applicable</v>
      </c>
      <c r="J142" s="172" t="s">
        <v>230</v>
      </c>
      <c r="K142" s="171" t="s">
        <v>246</v>
      </c>
      <c r="L142" s="165">
        <f t="shared" si="2"/>
        <v>3</v>
      </c>
      <c r="M142" s="166"/>
      <c r="N142" s="166"/>
      <c r="O142" s="166"/>
      <c r="P142" s="166"/>
      <c r="Q142" s="166"/>
      <c r="R142" s="174"/>
      <c r="S142" s="175"/>
    </row>
    <row r="143" spans="1:19" ht="74" x14ac:dyDescent="0.4">
      <c r="A143" s="173"/>
      <c r="B143" s="321"/>
      <c r="C143" s="311"/>
      <c r="D143" s="306"/>
      <c r="E143" s="307"/>
      <c r="F143" s="183" t="s">
        <v>440</v>
      </c>
      <c r="G143" s="183">
        <v>3</v>
      </c>
      <c r="H143" s="184" t="s">
        <v>401</v>
      </c>
      <c r="I143" s="188" t="str">
        <f>IF(AND('معلومات عن المرفق 3'!$E$13=1,G143&gt;=1),'Data Validation Lists'!$B$12,IF(AND('معلومات عن المرفق 3'!$E$13=2,G143&gt;=2),'Data Validation Lists'!$B$12,IF(AND('معلومات عن المرفق 3'!$E$13=3,G143=3),'Data Validation Lists'!$B$12,'Data Validation Lists'!$B$13)))</f>
        <v>ينطبق - Applicable</v>
      </c>
      <c r="J143" s="172" t="s">
        <v>231</v>
      </c>
      <c r="K143" s="171" t="s">
        <v>246</v>
      </c>
      <c r="L143" s="165">
        <f t="shared" si="2"/>
        <v>3</v>
      </c>
      <c r="M143" s="166"/>
      <c r="N143" s="166"/>
      <c r="O143" s="166"/>
      <c r="P143" s="166"/>
      <c r="Q143" s="166"/>
      <c r="R143" s="174"/>
      <c r="S143" s="175"/>
    </row>
    <row r="144" spans="1:19" ht="74" x14ac:dyDescent="0.4">
      <c r="A144" s="173"/>
      <c r="B144" s="321"/>
      <c r="C144" s="311"/>
      <c r="D144" s="306"/>
      <c r="E144" s="307"/>
      <c r="F144" s="183" t="s">
        <v>440</v>
      </c>
      <c r="G144" s="183">
        <v>3</v>
      </c>
      <c r="H144" s="184" t="s">
        <v>402</v>
      </c>
      <c r="I144" s="188" t="str">
        <f>IF(AND('معلومات عن المرفق 3'!$E$13=1,G144&gt;=1),'Data Validation Lists'!$B$12,IF(AND('معلومات عن المرفق 3'!$E$13=2,G144&gt;=2),'Data Validation Lists'!$B$12,IF(AND('معلومات عن المرفق 3'!$E$13=3,G144=3),'Data Validation Lists'!$B$12,'Data Validation Lists'!$B$13)))</f>
        <v>ينطبق - Applicable</v>
      </c>
      <c r="J144" s="172" t="s">
        <v>92</v>
      </c>
      <c r="K144" s="171" t="s">
        <v>246</v>
      </c>
      <c r="L144" s="165">
        <f t="shared" si="2"/>
        <v>3</v>
      </c>
      <c r="M144" s="166"/>
      <c r="N144" s="166"/>
      <c r="O144" s="166"/>
      <c r="P144" s="166"/>
      <c r="Q144" s="166"/>
      <c r="R144" s="174"/>
      <c r="S144" s="175"/>
    </row>
    <row r="145" spans="1:19" ht="37" x14ac:dyDescent="0.4">
      <c r="A145" s="173"/>
      <c r="B145" s="321"/>
      <c r="C145" s="311"/>
      <c r="D145" s="306"/>
      <c r="E145" s="307"/>
      <c r="F145" s="183" t="s">
        <v>440</v>
      </c>
      <c r="G145" s="183">
        <v>3</v>
      </c>
      <c r="H145" s="184" t="s">
        <v>403</v>
      </c>
      <c r="I145" s="188" t="str">
        <f>IF(AND('معلومات عن المرفق 3'!$E$13=1,G145&gt;=1),'Data Validation Lists'!$B$12,IF(AND('معلومات عن المرفق 3'!$E$13=2,G145&gt;=2),'Data Validation Lists'!$B$12,IF(AND('معلومات عن المرفق 3'!$E$13=3,G145=3),'Data Validation Lists'!$B$12,'Data Validation Lists'!$B$13)))</f>
        <v>ينطبق - Applicable</v>
      </c>
      <c r="J145" s="172" t="s">
        <v>93</v>
      </c>
      <c r="K145" s="171" t="s">
        <v>246</v>
      </c>
      <c r="L145" s="165">
        <f t="shared" si="2"/>
        <v>3</v>
      </c>
      <c r="M145" s="166"/>
      <c r="N145" s="166"/>
      <c r="O145" s="166"/>
      <c r="P145" s="166"/>
      <c r="Q145" s="166"/>
      <c r="R145" s="174"/>
      <c r="S145" s="175"/>
    </row>
    <row r="146" spans="1:19" ht="74" x14ac:dyDescent="0.4">
      <c r="A146" s="173"/>
      <c r="B146" s="321"/>
      <c r="C146" s="311"/>
      <c r="D146" s="306"/>
      <c r="E146" s="307"/>
      <c r="F146" s="183" t="s">
        <v>440</v>
      </c>
      <c r="G146" s="183">
        <v>1</v>
      </c>
      <c r="H146" s="184" t="s">
        <v>404</v>
      </c>
      <c r="I146" s="188" t="str">
        <f>IF(AND('معلومات عن المرفق 3'!$E$13=1,G146&gt;=1),'Data Validation Lists'!$B$12,IF(AND('معلومات عن المرفق 3'!$E$13=2,G146&gt;=2),'Data Validation Lists'!$B$12,IF(AND('معلومات عن المرفق 3'!$E$13=3,G146=3),'Data Validation Lists'!$B$12,'Data Validation Lists'!$B$13)))</f>
        <v>ينطبق - Applicable</v>
      </c>
      <c r="J146" s="172" t="s">
        <v>180</v>
      </c>
      <c r="K146" s="171" t="s">
        <v>246</v>
      </c>
      <c r="L146" s="165">
        <f t="shared" si="2"/>
        <v>3</v>
      </c>
      <c r="M146" s="166"/>
      <c r="N146" s="166"/>
      <c r="O146" s="166"/>
      <c r="P146" s="166"/>
      <c r="Q146" s="166"/>
      <c r="R146" s="174"/>
      <c r="S146" s="175"/>
    </row>
    <row r="147" spans="1:19" ht="74" x14ac:dyDescent="0.4">
      <c r="A147" s="173"/>
      <c r="B147" s="321"/>
      <c r="C147" s="311"/>
      <c r="D147" s="306"/>
      <c r="E147" s="307"/>
      <c r="F147" s="183" t="s">
        <v>440</v>
      </c>
      <c r="G147" s="183">
        <v>3</v>
      </c>
      <c r="H147" s="184" t="s">
        <v>405</v>
      </c>
      <c r="I147" s="188" t="str">
        <f>IF(AND('معلومات عن المرفق 3'!$E$13=1,G147&gt;=1),'Data Validation Lists'!$B$12,IF(AND('معلومات عن المرفق 3'!$E$13=2,G147&gt;=2),'Data Validation Lists'!$B$12,IF(AND('معلومات عن المرفق 3'!$E$13=3,G147=3),'Data Validation Lists'!$B$12,'Data Validation Lists'!$B$13)))</f>
        <v>ينطبق - Applicable</v>
      </c>
      <c r="J147" s="172" t="s">
        <v>181</v>
      </c>
      <c r="K147" s="171" t="s">
        <v>246</v>
      </c>
      <c r="L147" s="165">
        <f t="shared" si="2"/>
        <v>3</v>
      </c>
      <c r="M147" s="166"/>
      <c r="N147" s="166"/>
      <c r="O147" s="166"/>
      <c r="P147" s="166"/>
      <c r="Q147" s="166"/>
      <c r="R147" s="174"/>
      <c r="S147" s="175"/>
    </row>
    <row r="148" spans="1:19" ht="74" x14ac:dyDescent="0.4">
      <c r="A148" s="173"/>
      <c r="B148" s="321"/>
      <c r="C148" s="311"/>
      <c r="D148" s="306"/>
      <c r="E148" s="307"/>
      <c r="F148" s="183" t="s">
        <v>440</v>
      </c>
      <c r="G148" s="183">
        <v>2</v>
      </c>
      <c r="H148" s="184" t="s">
        <v>406</v>
      </c>
      <c r="I148" s="188" t="str">
        <f>IF(AND('معلومات عن المرفق 3'!$E$13=1,G148&gt;=1),'Data Validation Lists'!$B$12,IF(AND('معلومات عن المرفق 3'!$E$13=2,G148&gt;=2),'Data Validation Lists'!$B$12,IF(AND('معلومات عن المرفق 3'!$E$13=3,G148=3),'Data Validation Lists'!$B$12,'Data Validation Lists'!$B$13)))</f>
        <v>ينطبق - Applicable</v>
      </c>
      <c r="J148" s="172" t="s">
        <v>94</v>
      </c>
      <c r="K148" s="171" t="s">
        <v>246</v>
      </c>
      <c r="L148" s="165">
        <f t="shared" si="2"/>
        <v>3</v>
      </c>
      <c r="M148" s="166"/>
      <c r="N148" s="166"/>
      <c r="O148" s="166"/>
      <c r="P148" s="166"/>
      <c r="Q148" s="166"/>
      <c r="R148" s="174"/>
      <c r="S148" s="175"/>
    </row>
    <row r="149" spans="1:19" ht="92.5" x14ac:dyDescent="0.4">
      <c r="A149" s="173"/>
      <c r="B149" s="321"/>
      <c r="C149" s="311"/>
      <c r="D149" s="306"/>
      <c r="E149" s="307"/>
      <c r="F149" s="183" t="s">
        <v>440</v>
      </c>
      <c r="G149" s="183">
        <v>1</v>
      </c>
      <c r="H149" s="184" t="s">
        <v>407</v>
      </c>
      <c r="I149" s="188" t="str">
        <f>IF(AND('معلومات عن المرفق 3'!$E$13=1,G149&gt;=1),'Data Validation Lists'!$B$12,IF(AND('معلومات عن المرفق 3'!$E$13=2,G149&gt;=2),'Data Validation Lists'!$B$12,IF(AND('معلومات عن المرفق 3'!$E$13=3,G149=3),'Data Validation Lists'!$B$12,'Data Validation Lists'!$B$13)))</f>
        <v>ينطبق - Applicable</v>
      </c>
      <c r="J149" s="172" t="s">
        <v>232</v>
      </c>
      <c r="K149" s="171" t="s">
        <v>246</v>
      </c>
      <c r="L149" s="165">
        <f t="shared" si="2"/>
        <v>3</v>
      </c>
      <c r="M149" s="166"/>
      <c r="N149" s="166"/>
      <c r="O149" s="166"/>
      <c r="P149" s="166"/>
      <c r="Q149" s="166"/>
      <c r="R149" s="174"/>
      <c r="S149" s="175"/>
    </row>
    <row r="150" spans="1:19" ht="111" x14ac:dyDescent="0.4">
      <c r="A150" s="173"/>
      <c r="B150" s="321"/>
      <c r="C150" s="311"/>
      <c r="D150" s="306"/>
      <c r="E150" s="307"/>
      <c r="F150" s="183" t="s">
        <v>439</v>
      </c>
      <c r="G150" s="183">
        <v>2</v>
      </c>
      <c r="H150" s="184" t="s">
        <v>52</v>
      </c>
      <c r="I150" s="188" t="str">
        <f>IF(AND('معلومات عن المرفق 3'!$E$13=1,G150&gt;=1),'Data Validation Lists'!$B$12,IF(AND('معلومات عن المرفق 3'!$E$13=2,G150&gt;=2),'Data Validation Lists'!$B$12,IF(AND('معلومات عن المرفق 3'!$E$13=3,G150=3),'Data Validation Lists'!$B$12,'Data Validation Lists'!$B$13)))</f>
        <v>ينطبق - Applicable</v>
      </c>
      <c r="J150" s="172" t="s">
        <v>233</v>
      </c>
      <c r="K150" s="171" t="s">
        <v>246</v>
      </c>
      <c r="L150" s="165">
        <f t="shared" si="2"/>
        <v>3</v>
      </c>
      <c r="M150" s="166"/>
      <c r="N150" s="166"/>
      <c r="O150" s="166"/>
      <c r="P150" s="166"/>
      <c r="Q150" s="166"/>
      <c r="R150" s="174"/>
      <c r="S150" s="175"/>
    </row>
    <row r="151" spans="1:19" ht="74" x14ac:dyDescent="0.4">
      <c r="A151" s="173"/>
      <c r="B151" s="321"/>
      <c r="C151" s="310" t="s">
        <v>408</v>
      </c>
      <c r="D151" s="304" t="s">
        <v>95</v>
      </c>
      <c r="E151" s="305"/>
      <c r="F151" s="183" t="s">
        <v>439</v>
      </c>
      <c r="G151" s="183">
        <v>3</v>
      </c>
      <c r="H151" s="184" t="s">
        <v>409</v>
      </c>
      <c r="I151" s="188" t="str">
        <f>IF(AND('معلومات عن المرفق 3'!$E$13=1,G151&gt;=1),'Data Validation Lists'!$B$12,IF(AND('معلومات عن المرفق 3'!$E$13=2,G151&gt;=2),'Data Validation Lists'!$B$12,IF(AND('معلومات عن المرفق 3'!$E$13=3,G151=3),'Data Validation Lists'!$B$12,'Data Validation Lists'!$B$13)))</f>
        <v>ينطبق - Applicable</v>
      </c>
      <c r="J151" s="172" t="s">
        <v>182</v>
      </c>
      <c r="K151" s="171" t="str">
        <f>IF(L151=3,"مطبق كليًا  - Implemented",IF(L151=0,"لاينطبق على الجهة  - Not Applicable",IF(L151=1,"غير مطبق  - Not Implemented",IF(3&lt;L151&gt;1,"مطبق جزئيًا  - Partially Implemented"," "))))</f>
        <v>مطبق كليًا  - Implemented</v>
      </c>
      <c r="L151" s="165">
        <f>IFERROR(IFERROR(AVERAGEIFS(L152:L160,I152:I160,"&lt;&gt;لا ينطبق - Not Applicable",L152:L160,"&lt;&gt;0"),IFERROR(AVERAGEIF(I152:I160,"&lt;&gt;لا ينطبق - Not Applicable",L152:L160),AVERAGEIF(L152:L160,"&lt;&gt;0",L152:L160))),0)</f>
        <v>3</v>
      </c>
      <c r="M151" s="166"/>
      <c r="N151" s="166"/>
      <c r="O151" s="166"/>
      <c r="P151" s="166"/>
      <c r="Q151" s="166"/>
      <c r="R151" s="174"/>
      <c r="S151" s="175"/>
    </row>
    <row r="152" spans="1:19" ht="74" x14ac:dyDescent="0.4">
      <c r="A152" s="173"/>
      <c r="B152" s="321"/>
      <c r="C152" s="311"/>
      <c r="D152" s="306"/>
      <c r="E152" s="307"/>
      <c r="F152" s="183" t="s">
        <v>440</v>
      </c>
      <c r="G152" s="183">
        <v>3</v>
      </c>
      <c r="H152" s="184" t="s">
        <v>410</v>
      </c>
      <c r="I152" s="188" t="str">
        <f>IF(AND('معلومات عن المرفق 3'!$E$13=1,G152&gt;=1),'Data Validation Lists'!$B$12,IF(AND('معلومات عن المرفق 3'!$E$13=2,G152&gt;=2),'Data Validation Lists'!$B$12,IF(AND('معلومات عن المرفق 3'!$E$13=3,G152=3),'Data Validation Lists'!$B$12,'Data Validation Lists'!$B$13)))</f>
        <v>ينطبق - Applicable</v>
      </c>
      <c r="J152" s="172" t="s">
        <v>183</v>
      </c>
      <c r="K152" s="171" t="s">
        <v>246</v>
      </c>
      <c r="L152" s="165">
        <f t="shared" si="2"/>
        <v>3</v>
      </c>
      <c r="M152" s="166"/>
      <c r="N152" s="166"/>
      <c r="O152" s="166"/>
      <c r="P152" s="166"/>
      <c r="Q152" s="166"/>
      <c r="R152" s="174"/>
      <c r="S152" s="175"/>
    </row>
    <row r="153" spans="1:19" ht="111" x14ac:dyDescent="0.4">
      <c r="A153" s="173"/>
      <c r="B153" s="321"/>
      <c r="C153" s="311"/>
      <c r="D153" s="306"/>
      <c r="E153" s="307"/>
      <c r="F153" s="183" t="s">
        <v>440</v>
      </c>
      <c r="G153" s="183">
        <v>1</v>
      </c>
      <c r="H153" s="184" t="s">
        <v>411</v>
      </c>
      <c r="I153" s="188" t="str">
        <f>IF(AND('معلومات عن المرفق 3'!$E$13=1,G153&gt;=1),'Data Validation Lists'!$B$12,IF(AND('معلومات عن المرفق 3'!$E$13=2,G153&gt;=2),'Data Validation Lists'!$B$12,IF(AND('معلومات عن المرفق 3'!$E$13=3,G153=3),'Data Validation Lists'!$B$12,'Data Validation Lists'!$B$13)))</f>
        <v>ينطبق - Applicable</v>
      </c>
      <c r="J153" s="172" t="s">
        <v>234</v>
      </c>
      <c r="K153" s="171" t="s">
        <v>246</v>
      </c>
      <c r="L153" s="165">
        <f t="shared" si="2"/>
        <v>3</v>
      </c>
      <c r="M153" s="166"/>
      <c r="N153" s="166"/>
      <c r="O153" s="166"/>
      <c r="P153" s="166"/>
      <c r="Q153" s="166"/>
      <c r="R153" s="174"/>
      <c r="S153" s="175"/>
    </row>
    <row r="154" spans="1:19" ht="74" x14ac:dyDescent="0.4">
      <c r="A154" s="173"/>
      <c r="B154" s="321"/>
      <c r="C154" s="311"/>
      <c r="D154" s="306"/>
      <c r="E154" s="307"/>
      <c r="F154" s="183" t="s">
        <v>440</v>
      </c>
      <c r="G154" s="183">
        <v>3</v>
      </c>
      <c r="H154" s="184" t="s">
        <v>412</v>
      </c>
      <c r="I154" s="188" t="str">
        <f>IF(AND('معلومات عن المرفق 3'!$E$13=1,G154&gt;=1),'Data Validation Lists'!$B$12,IF(AND('معلومات عن المرفق 3'!$E$13=2,G154&gt;=2),'Data Validation Lists'!$B$12,IF(AND('معلومات عن المرفق 3'!$E$13=3,G154=3),'Data Validation Lists'!$B$12,'Data Validation Lists'!$B$13)))</f>
        <v>ينطبق - Applicable</v>
      </c>
      <c r="J154" s="172" t="s">
        <v>235</v>
      </c>
      <c r="K154" s="171" t="s">
        <v>246</v>
      </c>
      <c r="L154" s="165">
        <f t="shared" si="2"/>
        <v>3</v>
      </c>
      <c r="M154" s="166"/>
      <c r="N154" s="166"/>
      <c r="O154" s="166"/>
      <c r="P154" s="166"/>
      <c r="Q154" s="166"/>
      <c r="R154" s="174"/>
      <c r="S154" s="175"/>
    </row>
    <row r="155" spans="1:19" ht="111" x14ac:dyDescent="0.4">
      <c r="A155" s="173"/>
      <c r="B155" s="321"/>
      <c r="C155" s="311"/>
      <c r="D155" s="306"/>
      <c r="E155" s="307"/>
      <c r="F155" s="183" t="s">
        <v>440</v>
      </c>
      <c r="G155" s="183">
        <v>3</v>
      </c>
      <c r="H155" s="184" t="s">
        <v>413</v>
      </c>
      <c r="I155" s="188" t="str">
        <f>IF(AND('معلومات عن المرفق 3'!$E$13=1,G155&gt;=1),'Data Validation Lists'!$B$12,IF(AND('معلومات عن المرفق 3'!$E$13=2,G155&gt;=2),'Data Validation Lists'!$B$12,IF(AND('معلومات عن المرفق 3'!$E$13=3,G155=3),'Data Validation Lists'!$B$12,'Data Validation Lists'!$B$13)))</f>
        <v>ينطبق - Applicable</v>
      </c>
      <c r="J155" s="172" t="s">
        <v>236</v>
      </c>
      <c r="K155" s="171" t="s">
        <v>246</v>
      </c>
      <c r="L155" s="165">
        <f t="shared" si="2"/>
        <v>3</v>
      </c>
      <c r="M155" s="166"/>
      <c r="N155" s="166"/>
      <c r="O155" s="166"/>
      <c r="P155" s="166"/>
      <c r="Q155" s="166"/>
      <c r="R155" s="174"/>
      <c r="S155" s="175"/>
    </row>
    <row r="156" spans="1:19" ht="74" x14ac:dyDescent="0.4">
      <c r="A156" s="173"/>
      <c r="B156" s="321"/>
      <c r="C156" s="311"/>
      <c r="D156" s="306"/>
      <c r="E156" s="307"/>
      <c r="F156" s="183" t="s">
        <v>440</v>
      </c>
      <c r="G156" s="183">
        <v>2</v>
      </c>
      <c r="H156" s="184" t="s">
        <v>414</v>
      </c>
      <c r="I156" s="188" t="str">
        <f>IF(AND('معلومات عن المرفق 3'!$E$13=1,G156&gt;=1),'Data Validation Lists'!$B$12,IF(AND('معلومات عن المرفق 3'!$E$13=2,G156&gt;=2),'Data Validation Lists'!$B$12,IF(AND('معلومات عن المرفق 3'!$E$13=3,G156=3),'Data Validation Lists'!$B$12,'Data Validation Lists'!$B$13)))</f>
        <v>ينطبق - Applicable</v>
      </c>
      <c r="J156" s="172" t="s">
        <v>237</v>
      </c>
      <c r="K156" s="171" t="s">
        <v>246</v>
      </c>
      <c r="L156" s="165">
        <f t="shared" si="2"/>
        <v>3</v>
      </c>
      <c r="M156" s="166"/>
      <c r="N156" s="166"/>
      <c r="O156" s="166"/>
      <c r="P156" s="166"/>
      <c r="Q156" s="166"/>
      <c r="R156" s="174"/>
      <c r="S156" s="175"/>
    </row>
    <row r="157" spans="1:19" ht="55.5" x14ac:dyDescent="0.4">
      <c r="A157" s="173"/>
      <c r="B157" s="321"/>
      <c r="C157" s="311"/>
      <c r="D157" s="306"/>
      <c r="E157" s="307"/>
      <c r="F157" s="183" t="s">
        <v>440</v>
      </c>
      <c r="G157" s="183">
        <v>3</v>
      </c>
      <c r="H157" s="184" t="s">
        <v>415</v>
      </c>
      <c r="I157" s="188" t="str">
        <f>IF(AND('معلومات عن المرفق 3'!$E$13=1,G157&gt;=1),'Data Validation Lists'!$B$12,IF(AND('معلومات عن المرفق 3'!$E$13=2,G157&gt;=2),'Data Validation Lists'!$B$12,IF(AND('معلومات عن المرفق 3'!$E$13=3,G157=3),'Data Validation Lists'!$B$12,'Data Validation Lists'!$B$13)))</f>
        <v>ينطبق - Applicable</v>
      </c>
      <c r="J157" s="172" t="s">
        <v>238</v>
      </c>
      <c r="K157" s="171" t="s">
        <v>246</v>
      </c>
      <c r="L157" s="165">
        <f t="shared" si="2"/>
        <v>3</v>
      </c>
      <c r="M157" s="166"/>
      <c r="N157" s="166"/>
      <c r="O157" s="166"/>
      <c r="P157" s="166"/>
      <c r="Q157" s="166"/>
      <c r="R157" s="174"/>
      <c r="S157" s="175"/>
    </row>
    <row r="158" spans="1:19" ht="37" x14ac:dyDescent="0.4">
      <c r="A158" s="173"/>
      <c r="B158" s="321"/>
      <c r="C158" s="311"/>
      <c r="D158" s="306"/>
      <c r="E158" s="307"/>
      <c r="F158" s="183" t="s">
        <v>440</v>
      </c>
      <c r="G158" s="183">
        <v>2</v>
      </c>
      <c r="H158" s="184" t="s">
        <v>416</v>
      </c>
      <c r="I158" s="188" t="str">
        <f>IF(AND('معلومات عن المرفق 3'!$E$13=1,G158&gt;=1),'Data Validation Lists'!$B$12,IF(AND('معلومات عن المرفق 3'!$E$13=2,G158&gt;=2),'Data Validation Lists'!$B$12,IF(AND('معلومات عن المرفق 3'!$E$13=3,G158=3),'Data Validation Lists'!$B$12,'Data Validation Lists'!$B$13)))</f>
        <v>ينطبق - Applicable</v>
      </c>
      <c r="J158" s="172" t="s">
        <v>96</v>
      </c>
      <c r="K158" s="171" t="s">
        <v>246</v>
      </c>
      <c r="L158" s="165">
        <f t="shared" si="2"/>
        <v>3</v>
      </c>
      <c r="M158" s="166"/>
      <c r="N158" s="166"/>
      <c r="O158" s="166"/>
      <c r="P158" s="166"/>
      <c r="Q158" s="166"/>
      <c r="R158" s="174"/>
      <c r="S158" s="175"/>
    </row>
    <row r="159" spans="1:19" ht="74" x14ac:dyDescent="0.4">
      <c r="A159" s="173"/>
      <c r="B159" s="321"/>
      <c r="C159" s="311"/>
      <c r="D159" s="306"/>
      <c r="E159" s="307"/>
      <c r="F159" s="183" t="s">
        <v>440</v>
      </c>
      <c r="G159" s="183">
        <v>3</v>
      </c>
      <c r="H159" s="184" t="s">
        <v>417</v>
      </c>
      <c r="I159" s="188" t="str">
        <f>IF(AND('معلومات عن المرفق 3'!$E$13=1,G159&gt;=1),'Data Validation Lists'!$B$12,IF(AND('معلومات عن المرفق 3'!$E$13=2,G159&gt;=2),'Data Validation Lists'!$B$12,IF(AND('معلومات عن المرفق 3'!$E$13=3,G159=3),'Data Validation Lists'!$B$12,'Data Validation Lists'!$B$13)))</f>
        <v>ينطبق - Applicable</v>
      </c>
      <c r="J159" s="172" t="s">
        <v>239</v>
      </c>
      <c r="K159" s="171" t="s">
        <v>246</v>
      </c>
      <c r="L159" s="165">
        <f t="shared" si="2"/>
        <v>3</v>
      </c>
      <c r="M159" s="166"/>
      <c r="N159" s="166"/>
      <c r="O159" s="166"/>
      <c r="P159" s="166"/>
      <c r="Q159" s="166"/>
      <c r="R159" s="174"/>
      <c r="S159" s="175"/>
    </row>
    <row r="160" spans="1:19" ht="74" x14ac:dyDescent="0.4">
      <c r="A160" s="173"/>
      <c r="B160" s="321"/>
      <c r="C160" s="311"/>
      <c r="D160" s="306"/>
      <c r="E160" s="307"/>
      <c r="F160" s="183" t="s">
        <v>440</v>
      </c>
      <c r="G160" s="183">
        <v>2</v>
      </c>
      <c r="H160" s="184" t="s">
        <v>418</v>
      </c>
      <c r="I160" s="188" t="str">
        <f>IF(AND('معلومات عن المرفق 3'!$E$13=1,G160&gt;=1),'Data Validation Lists'!$B$12,IF(AND('معلومات عن المرفق 3'!$E$13=2,G160&gt;=2),'Data Validation Lists'!$B$12,IF(AND('معلومات عن المرفق 3'!$E$13=3,G160=3),'Data Validation Lists'!$B$12,'Data Validation Lists'!$B$13)))</f>
        <v>ينطبق - Applicable</v>
      </c>
      <c r="J160" s="172" t="s">
        <v>97</v>
      </c>
      <c r="K160" s="171" t="s">
        <v>246</v>
      </c>
      <c r="L160" s="165">
        <f t="shared" si="2"/>
        <v>3</v>
      </c>
      <c r="M160" s="166"/>
      <c r="N160" s="166"/>
      <c r="O160" s="166"/>
      <c r="P160" s="166"/>
      <c r="Q160" s="166"/>
      <c r="R160" s="174"/>
      <c r="S160" s="175"/>
    </row>
    <row r="161" spans="1:19" ht="92.5" x14ac:dyDescent="0.4">
      <c r="A161" s="173"/>
      <c r="B161" s="322"/>
      <c r="C161" s="312"/>
      <c r="D161" s="306"/>
      <c r="E161" s="307"/>
      <c r="F161" s="183" t="s">
        <v>439</v>
      </c>
      <c r="G161" s="183">
        <v>2</v>
      </c>
      <c r="H161" s="184" t="s">
        <v>53</v>
      </c>
      <c r="I161" s="188" t="str">
        <f>IF(AND('معلومات عن المرفق 3'!$E$13=1,G161&gt;=1),'Data Validation Lists'!$B$12,IF(AND('معلومات عن المرفق 3'!$E$13=2,G161&gt;=2),'Data Validation Lists'!$B$12,IF(AND('معلومات عن المرفق 3'!$E$13=3,G161=3),'Data Validation Lists'!$B$12,'Data Validation Lists'!$B$13)))</f>
        <v>ينطبق - Applicable</v>
      </c>
      <c r="J161" s="172" t="s">
        <v>184</v>
      </c>
      <c r="K161" s="171" t="s">
        <v>246</v>
      </c>
      <c r="L161" s="165">
        <f t="shared" si="2"/>
        <v>3</v>
      </c>
      <c r="M161" s="166"/>
      <c r="N161" s="166"/>
      <c r="O161" s="166"/>
      <c r="P161" s="166"/>
      <c r="Q161" s="166"/>
      <c r="R161" s="174"/>
      <c r="S161" s="175"/>
    </row>
    <row r="162" spans="1:19" ht="111" x14ac:dyDescent="0.4">
      <c r="A162" s="173"/>
      <c r="B162" s="319" t="s">
        <v>69</v>
      </c>
      <c r="C162" s="319" t="s">
        <v>10</v>
      </c>
      <c r="D162" s="313" t="s">
        <v>70</v>
      </c>
      <c r="E162" s="314"/>
      <c r="F162" s="183" t="s">
        <v>439</v>
      </c>
      <c r="G162" s="183">
        <v>3</v>
      </c>
      <c r="H162" s="184" t="s">
        <v>295</v>
      </c>
      <c r="I162" s="188" t="str">
        <f>IF(AND('معلومات عن المرفق 3'!$E$13=1,G162&gt;=1),'Data Validation Lists'!$B$12,IF(AND('معلومات عن المرفق 3'!$E$13=2,G162&gt;=2),'Data Validation Lists'!$B$12,IF(AND('معلومات عن المرفق 3'!$E$13=3,G162=3),'Data Validation Lists'!$B$12,'Data Validation Lists'!$B$13)))</f>
        <v>ينطبق - Applicable</v>
      </c>
      <c r="J162" s="172" t="s">
        <v>245</v>
      </c>
      <c r="K162" s="171" t="str">
        <f>IF(L162=3,"مطبق كليًا  - Implemented",IF(L162=0,"لاينطبق على الجهة  - Not Applicable",IF(L162=1,"غير مطبق  - Not Implemented",IF(3&lt;L162&gt;1,"مطبق جزئيًا  - Partially Implemented"," "))))</f>
        <v>مطبق كليًا  - Implemented</v>
      </c>
      <c r="L162" s="165">
        <f>IFERROR(IFERROR(AVERAGEIFS(L163:L168,I163:I168,"&lt;&gt;لا ينطبق - Not Applicable",L163:L168,"&lt;&gt;0"),IFERROR(AVERAGEIF(I163:I168,"&lt;&gt;لا ينطبق - Not Applicable",L163:L168),AVERAGEIF(L163:L168,"&lt;&gt;0",L163:L168))),0)</f>
        <v>3</v>
      </c>
      <c r="M162" s="166"/>
      <c r="N162" s="166"/>
      <c r="O162" s="166"/>
      <c r="P162" s="166"/>
      <c r="Q162" s="166"/>
      <c r="R162" s="174"/>
      <c r="S162" s="175"/>
    </row>
    <row r="163" spans="1:19" ht="74" x14ac:dyDescent="0.4">
      <c r="A163" s="173"/>
      <c r="B163" s="319"/>
      <c r="C163" s="319"/>
      <c r="D163" s="315"/>
      <c r="E163" s="316"/>
      <c r="F163" s="183" t="s">
        <v>440</v>
      </c>
      <c r="G163" s="183">
        <v>3</v>
      </c>
      <c r="H163" s="184" t="s">
        <v>296</v>
      </c>
      <c r="I163" s="188" t="str">
        <f>IF(AND('معلومات عن المرفق 3'!$E$13=1,G163&gt;=1),'Data Validation Lists'!$B$12,IF(AND('معلومات عن المرفق 3'!$E$13=2,G163&gt;=2),'Data Validation Lists'!$B$12,IF(AND('معلومات عن المرفق 3'!$E$13=3,G163=3),'Data Validation Lists'!$B$12,'Data Validation Lists'!$B$13)))</f>
        <v>ينطبق - Applicable</v>
      </c>
      <c r="J163" s="172" t="s">
        <v>153</v>
      </c>
      <c r="K163" s="171" t="s">
        <v>246</v>
      </c>
      <c r="L163" s="165">
        <f t="shared" si="2"/>
        <v>3</v>
      </c>
      <c r="M163" s="166"/>
      <c r="N163" s="166"/>
      <c r="O163" s="166"/>
      <c r="P163" s="166"/>
      <c r="Q163" s="166"/>
      <c r="R163" s="174"/>
      <c r="S163" s="175"/>
    </row>
    <row r="164" spans="1:19" ht="74" x14ac:dyDescent="0.4">
      <c r="A164" s="173"/>
      <c r="B164" s="319"/>
      <c r="C164" s="319"/>
      <c r="D164" s="315"/>
      <c r="E164" s="316"/>
      <c r="F164" s="183" t="s">
        <v>440</v>
      </c>
      <c r="G164" s="183">
        <v>2</v>
      </c>
      <c r="H164" s="184" t="s">
        <v>21</v>
      </c>
      <c r="I164" s="188" t="str">
        <f>IF(AND('معلومات عن المرفق 3'!$E$13=1,G164&gt;=1),'Data Validation Lists'!$B$12,IF(AND('معلومات عن المرفق 3'!$E$13=2,G164&gt;=2),'Data Validation Lists'!$B$12,IF(AND('معلومات عن المرفق 3'!$E$13=3,G164=3),'Data Validation Lists'!$B$12,'Data Validation Lists'!$B$13)))</f>
        <v>ينطبق - Applicable</v>
      </c>
      <c r="J164" s="172" t="s">
        <v>300</v>
      </c>
      <c r="K164" s="171" t="s">
        <v>246</v>
      </c>
      <c r="L164" s="165">
        <f t="shared" si="2"/>
        <v>3</v>
      </c>
      <c r="M164" s="166"/>
      <c r="N164" s="166"/>
      <c r="O164" s="166"/>
      <c r="P164" s="166"/>
      <c r="Q164" s="166"/>
      <c r="R164" s="174"/>
      <c r="S164" s="175"/>
    </row>
    <row r="165" spans="1:19" ht="111" x14ac:dyDescent="0.4">
      <c r="A165" s="173"/>
      <c r="B165" s="319"/>
      <c r="C165" s="319"/>
      <c r="D165" s="315"/>
      <c r="E165" s="316"/>
      <c r="F165" s="183" t="s">
        <v>440</v>
      </c>
      <c r="G165" s="183">
        <v>3</v>
      </c>
      <c r="H165" s="184" t="s">
        <v>35</v>
      </c>
      <c r="I165" s="188" t="str">
        <f>IF(AND('معلومات عن المرفق 3'!$E$13=1,G165&gt;=1),'Data Validation Lists'!$B$12,IF(AND('معلومات عن المرفق 3'!$E$13=2,G165&gt;=2),'Data Validation Lists'!$B$12,IF(AND('معلومات عن المرفق 3'!$E$13=3,G165=3),'Data Validation Lists'!$B$12,'Data Validation Lists'!$B$13)))</f>
        <v>ينطبق - Applicable</v>
      </c>
      <c r="J165" s="172" t="s">
        <v>154</v>
      </c>
      <c r="K165" s="171" t="s">
        <v>246</v>
      </c>
      <c r="L165" s="165">
        <f t="shared" si="2"/>
        <v>3</v>
      </c>
      <c r="M165" s="166"/>
      <c r="N165" s="166"/>
      <c r="O165" s="166"/>
      <c r="P165" s="166"/>
      <c r="Q165" s="166"/>
      <c r="R165" s="174"/>
      <c r="S165" s="175"/>
    </row>
    <row r="166" spans="1:19" ht="111" x14ac:dyDescent="0.4">
      <c r="A166" s="173"/>
      <c r="B166" s="319"/>
      <c r="C166" s="319"/>
      <c r="D166" s="315"/>
      <c r="E166" s="316"/>
      <c r="F166" s="183" t="s">
        <v>440</v>
      </c>
      <c r="G166" s="183">
        <v>3</v>
      </c>
      <c r="H166" s="184" t="s">
        <v>31</v>
      </c>
      <c r="I166" s="188" t="str">
        <f>IF(AND('معلومات عن المرفق 3'!$E$13=1,G166&gt;=1),'Data Validation Lists'!$B$12,IF(AND('معلومات عن المرفق 3'!$E$13=2,G166&gt;=2),'Data Validation Lists'!$B$12,IF(AND('معلومات عن المرفق 3'!$E$13=3,G166=3),'Data Validation Lists'!$B$12,'Data Validation Lists'!$B$13)))</f>
        <v>ينطبق - Applicable</v>
      </c>
      <c r="J166" s="172" t="s">
        <v>155</v>
      </c>
      <c r="K166" s="171" t="s">
        <v>246</v>
      </c>
      <c r="L166" s="165">
        <f t="shared" si="2"/>
        <v>3</v>
      </c>
      <c r="M166" s="166"/>
      <c r="N166" s="166"/>
      <c r="O166" s="166"/>
      <c r="P166" s="166"/>
      <c r="Q166" s="166"/>
      <c r="R166" s="174"/>
      <c r="S166" s="175"/>
    </row>
    <row r="167" spans="1:19" ht="74" x14ac:dyDescent="0.4">
      <c r="A167" s="173"/>
      <c r="B167" s="319"/>
      <c r="C167" s="319"/>
      <c r="D167" s="315"/>
      <c r="E167" s="316"/>
      <c r="F167" s="183" t="s">
        <v>440</v>
      </c>
      <c r="G167" s="183">
        <v>3</v>
      </c>
      <c r="H167" s="184" t="s">
        <v>297</v>
      </c>
      <c r="I167" s="188" t="str">
        <f>IF(AND('معلومات عن المرفق 3'!$E$13=1,G167&gt;=1),'Data Validation Lists'!$B$12,IF(AND('معلومات عن المرفق 3'!$E$13=2,G167&gt;=2),'Data Validation Lists'!$B$12,IF(AND('معلومات عن المرفق 3'!$E$13=3,G167=3),'Data Validation Lists'!$B$12,'Data Validation Lists'!$B$13)))</f>
        <v>ينطبق - Applicable</v>
      </c>
      <c r="J167" s="172" t="s">
        <v>240</v>
      </c>
      <c r="K167" s="171" t="s">
        <v>246</v>
      </c>
      <c r="L167" s="165">
        <f t="shared" si="2"/>
        <v>3</v>
      </c>
      <c r="M167" s="166"/>
      <c r="N167" s="166"/>
      <c r="O167" s="166"/>
      <c r="P167" s="166"/>
      <c r="Q167" s="166"/>
      <c r="R167" s="174"/>
      <c r="S167" s="175"/>
    </row>
    <row r="168" spans="1:19" ht="111" x14ac:dyDescent="0.4">
      <c r="A168" s="173"/>
      <c r="B168" s="319"/>
      <c r="C168" s="319"/>
      <c r="D168" s="315"/>
      <c r="E168" s="316"/>
      <c r="F168" s="183" t="s">
        <v>440</v>
      </c>
      <c r="G168" s="183">
        <v>2</v>
      </c>
      <c r="H168" s="184" t="s">
        <v>298</v>
      </c>
      <c r="I168" s="188" t="str">
        <f>IF(AND('معلومات عن المرفق 3'!$E$13=1,G168&gt;=1),'Data Validation Lists'!$B$12,IF(AND('معلومات عن المرفق 3'!$E$13=2,G168&gt;=2),'Data Validation Lists'!$B$12,IF(AND('معلومات عن المرفق 3'!$E$13=3,G168=3),'Data Validation Lists'!$B$12,'Data Validation Lists'!$B$13)))</f>
        <v>ينطبق - Applicable</v>
      </c>
      <c r="J168" s="172" t="s">
        <v>485</v>
      </c>
      <c r="K168" s="171" t="s">
        <v>246</v>
      </c>
      <c r="L168" s="165">
        <f t="shared" si="2"/>
        <v>3</v>
      </c>
      <c r="M168" s="166"/>
      <c r="N168" s="166"/>
      <c r="O168" s="166"/>
      <c r="P168" s="166"/>
      <c r="Q168" s="166"/>
      <c r="R168" s="174"/>
      <c r="S168" s="175"/>
    </row>
    <row r="169" spans="1:19" ht="111" x14ac:dyDescent="0.4">
      <c r="A169" s="173"/>
      <c r="B169" s="319"/>
      <c r="C169" s="319"/>
      <c r="D169" s="317"/>
      <c r="E169" s="318"/>
      <c r="F169" s="183" t="s">
        <v>439</v>
      </c>
      <c r="G169" s="183">
        <v>2</v>
      </c>
      <c r="H169" s="184" t="s">
        <v>299</v>
      </c>
      <c r="I169" s="188" t="str">
        <f>IF(AND('معلومات عن المرفق 3'!$E$13=1,G169&gt;=1),'Data Validation Lists'!$B$12,IF(AND('معلومات عن المرفق 3'!$E$13=2,G169&gt;=2),'Data Validation Lists'!$B$12,IF(AND('معلومات عن المرفق 3'!$E$13=3,G169=3),'Data Validation Lists'!$B$12,'Data Validation Lists'!$B$13)))</f>
        <v>ينطبق - Applicable</v>
      </c>
      <c r="J169" s="172" t="s">
        <v>508</v>
      </c>
      <c r="K169" s="171" t="s">
        <v>246</v>
      </c>
      <c r="L169" s="165">
        <f t="shared" si="2"/>
        <v>3</v>
      </c>
      <c r="M169" s="166"/>
      <c r="N169" s="166"/>
      <c r="O169" s="166"/>
      <c r="P169" s="166"/>
      <c r="Q169" s="166"/>
      <c r="R169" s="174"/>
      <c r="S169" s="175"/>
    </row>
    <row r="170" spans="1:19" ht="111" x14ac:dyDescent="0.4">
      <c r="B170" s="302" t="s">
        <v>71</v>
      </c>
      <c r="C170" s="303" t="s">
        <v>12</v>
      </c>
      <c r="D170" s="302" t="s">
        <v>449</v>
      </c>
      <c r="E170" s="302"/>
      <c r="F170" s="183" t="s">
        <v>439</v>
      </c>
      <c r="G170" s="183">
        <v>3</v>
      </c>
      <c r="H170" s="184" t="s">
        <v>291</v>
      </c>
      <c r="I170" s="188" t="str">
        <f>IF(AND('معلومات عن المرفق 3'!$E$13=1,G170&gt;=1),'Data Validation Lists'!$B$12,IF(AND('معلومات عن المرفق 3'!$E$13=2,G170&gt;=2),'Data Validation Lists'!$B$12,IF(AND('معلومات عن المرفق 3'!$E$13=3,G170=3),'Data Validation Lists'!$B$12,'Data Validation Lists'!$B$13)))</f>
        <v>ينطبق - Applicable</v>
      </c>
      <c r="J170" s="172" t="s">
        <v>241</v>
      </c>
      <c r="K170" s="171" t="str">
        <f>IF(L170=3,"مطبق كليًا  - Implemented",IF(L170=0,"لاينطبق على الجهة  - Not Applicable",IF(L170=1,"غير مطبق  - Not Implemented",IF(3&lt;L170&gt;1,"مطبق جزئيًا  - Partially Implemented"," "))))</f>
        <v>مطبق كليًا  - Implemented</v>
      </c>
      <c r="L170" s="165">
        <f>IFERROR(IFERROR(AVERAGEIFS(L171:L174,I171:I174,"&lt;&gt;لا ينطبق - Not Applicable",L171:L174,"&lt;&gt;0"),IFERROR(AVERAGEIF(I171:I174,"&lt;&gt;لا ينطبق - Not Applicable",L171:L174),AVERAGEIF(L171:L174,"&lt;&gt;0",L171:L174))),0)</f>
        <v>3</v>
      </c>
      <c r="M170" s="166"/>
      <c r="N170" s="166"/>
      <c r="O170" s="166"/>
      <c r="P170" s="166"/>
      <c r="Q170" s="166"/>
      <c r="R170" s="174"/>
      <c r="S170" s="175"/>
    </row>
    <row r="171" spans="1:19" ht="74" x14ac:dyDescent="0.4">
      <c r="B171" s="302"/>
      <c r="C171" s="302"/>
      <c r="D171" s="302"/>
      <c r="E171" s="302"/>
      <c r="F171" s="183" t="s">
        <v>440</v>
      </c>
      <c r="G171" s="183">
        <v>3</v>
      </c>
      <c r="H171" s="184" t="s">
        <v>292</v>
      </c>
      <c r="I171" s="188" t="str">
        <f>IF(AND('معلومات عن المرفق 3'!$E$13=1,G171&gt;=1),'Data Validation Lists'!$B$12,IF(AND('معلومات عن المرفق 3'!$E$13=2,G171&gt;=2),'Data Validation Lists'!$B$12,IF(AND('معلومات عن المرفق 3'!$E$13=3,G171=3),'Data Validation Lists'!$B$12,'Data Validation Lists'!$B$13)))</f>
        <v>ينطبق - Applicable</v>
      </c>
      <c r="J171" s="172" t="s">
        <v>156</v>
      </c>
      <c r="K171" s="171" t="s">
        <v>246</v>
      </c>
      <c r="L171" s="165">
        <f t="shared" si="2"/>
        <v>3</v>
      </c>
      <c r="M171" s="166"/>
      <c r="N171" s="166"/>
      <c r="O171" s="166"/>
      <c r="P171" s="166"/>
      <c r="Q171" s="166"/>
      <c r="R171" s="174"/>
      <c r="S171" s="175"/>
    </row>
    <row r="172" spans="1:19" ht="55.5" x14ac:dyDescent="0.4">
      <c r="B172" s="302"/>
      <c r="C172" s="302"/>
      <c r="D172" s="302"/>
      <c r="E172" s="302"/>
      <c r="F172" s="183" t="s">
        <v>440</v>
      </c>
      <c r="G172" s="183">
        <v>2</v>
      </c>
      <c r="H172" s="184" t="s">
        <v>22</v>
      </c>
      <c r="I172" s="188" t="str">
        <f>IF(AND('معلومات عن المرفق 3'!$E$13=1,G172&gt;=1),'Data Validation Lists'!$B$12,IF(AND('معلومات عن المرفق 3'!$E$13=2,G172&gt;=2),'Data Validation Lists'!$B$12,IF(AND('معلومات عن المرفق 3'!$E$13=3,G172=3),'Data Validation Lists'!$B$12,'Data Validation Lists'!$B$13)))</f>
        <v>ينطبق - Applicable</v>
      </c>
      <c r="J172" s="172" t="s">
        <v>242</v>
      </c>
      <c r="K172" s="171" t="s">
        <v>246</v>
      </c>
      <c r="L172" s="165">
        <f t="shared" si="2"/>
        <v>3</v>
      </c>
      <c r="M172" s="166"/>
      <c r="N172" s="166"/>
      <c r="O172" s="166"/>
      <c r="P172" s="166"/>
      <c r="Q172" s="166"/>
      <c r="R172" s="174"/>
      <c r="S172" s="175"/>
    </row>
    <row r="173" spans="1:19" ht="92.5" x14ac:dyDescent="0.4">
      <c r="B173" s="302"/>
      <c r="C173" s="302"/>
      <c r="D173" s="302"/>
      <c r="E173" s="302"/>
      <c r="F173" s="183" t="s">
        <v>440</v>
      </c>
      <c r="G173" s="183">
        <v>2</v>
      </c>
      <c r="H173" s="184" t="s">
        <v>36</v>
      </c>
      <c r="I173" s="188" t="str">
        <f>IF(AND('معلومات عن المرفق 3'!$E$13=1,G173&gt;=1),'Data Validation Lists'!$B$12,IF(AND('معلومات عن المرفق 3'!$E$13=2,G173&gt;=2),'Data Validation Lists'!$B$12,IF(AND('معلومات عن المرفق 3'!$E$13=3,G173=3),'Data Validation Lists'!$B$12,'Data Validation Lists'!$B$13)))</f>
        <v>ينطبق - Applicable</v>
      </c>
      <c r="J173" s="172" t="s">
        <v>243</v>
      </c>
      <c r="K173" s="171" t="s">
        <v>246</v>
      </c>
      <c r="L173" s="165">
        <f t="shared" si="2"/>
        <v>3</v>
      </c>
      <c r="M173" s="166"/>
      <c r="N173" s="166"/>
      <c r="O173" s="166"/>
      <c r="P173" s="166"/>
      <c r="Q173" s="166"/>
      <c r="R173" s="174"/>
      <c r="S173" s="175"/>
    </row>
    <row r="174" spans="1:19" ht="74" x14ac:dyDescent="0.4">
      <c r="B174" s="302"/>
      <c r="C174" s="302"/>
      <c r="D174" s="302"/>
      <c r="E174" s="302"/>
      <c r="F174" s="183" t="s">
        <v>440</v>
      </c>
      <c r="G174" s="183">
        <v>1</v>
      </c>
      <c r="H174" s="184" t="s">
        <v>32</v>
      </c>
      <c r="I174" s="188" t="str">
        <f>IF(AND('معلومات عن المرفق 3'!$E$13=1,G174&gt;=1),'Data Validation Lists'!$B$12,IF(AND('معلومات عن المرفق 3'!$E$13=2,G174&gt;=2),'Data Validation Lists'!$B$12,IF(AND('معلومات عن المرفق 3'!$E$13=3,G174=3),'Data Validation Lists'!$B$12,'Data Validation Lists'!$B$13)))</f>
        <v>ينطبق - Applicable</v>
      </c>
      <c r="J174" s="172" t="s">
        <v>244</v>
      </c>
      <c r="K174" s="171" t="s">
        <v>246</v>
      </c>
      <c r="L174" s="165">
        <f t="shared" si="2"/>
        <v>3</v>
      </c>
      <c r="M174" s="166"/>
      <c r="N174" s="166"/>
      <c r="O174" s="166"/>
      <c r="P174" s="166"/>
      <c r="Q174" s="166"/>
      <c r="R174" s="174"/>
      <c r="S174" s="175"/>
    </row>
    <row r="175" spans="1:19" ht="92.5" x14ac:dyDescent="0.4">
      <c r="B175" s="302"/>
      <c r="C175" s="302"/>
      <c r="D175" s="302"/>
      <c r="E175" s="302"/>
      <c r="F175" s="183" t="s">
        <v>439</v>
      </c>
      <c r="G175" s="183">
        <v>2</v>
      </c>
      <c r="H175" s="184" t="s">
        <v>293</v>
      </c>
      <c r="I175" s="188" t="str">
        <f>IF(AND('معلومات عن المرفق 3'!$E$13=1,G175&gt;=1),'Data Validation Lists'!$B$12,IF(AND('معلومات عن المرفق 3'!$E$13=2,G175&gt;=2),'Data Validation Lists'!$B$12,IF(AND('معلومات عن المرفق 3'!$E$13=3,G175=3),'Data Validation Lists'!$B$12,'Data Validation Lists'!$B$13)))</f>
        <v>ينطبق - Applicable</v>
      </c>
      <c r="J175" s="172" t="s">
        <v>294</v>
      </c>
      <c r="K175" s="171" t="s">
        <v>246</v>
      </c>
      <c r="L175" s="165">
        <f t="shared" si="2"/>
        <v>3</v>
      </c>
      <c r="M175" s="166"/>
      <c r="N175" s="166"/>
      <c r="O175" s="166"/>
      <c r="P175" s="166"/>
      <c r="Q175" s="166"/>
      <c r="R175" s="174"/>
      <c r="S175" s="175"/>
    </row>
    <row r="176" spans="1:19" x14ac:dyDescent="0.4">
      <c r="B176" s="179"/>
      <c r="C176" s="178"/>
      <c r="D176" s="174"/>
      <c r="E176" s="174"/>
      <c r="F176" s="185"/>
      <c r="G176" s="185"/>
      <c r="H176" s="185"/>
      <c r="I176" s="185"/>
      <c r="J176" s="152"/>
      <c r="K176" s="174"/>
      <c r="L176" s="174"/>
      <c r="M176" s="174"/>
      <c r="N176" s="174"/>
      <c r="O176" s="174"/>
      <c r="P176" s="174"/>
      <c r="Q176" s="174"/>
      <c r="R176" s="174"/>
      <c r="S176" s="175"/>
    </row>
    <row r="177" spans="2:19" ht="19" x14ac:dyDescent="0.5">
      <c r="B177" s="181"/>
      <c r="C177" s="180"/>
      <c r="D177" s="176"/>
      <c r="E177" s="176"/>
      <c r="F177" s="186"/>
      <c r="G177" s="186"/>
      <c r="H177" s="186"/>
      <c r="I177" s="186"/>
      <c r="J177" s="190"/>
      <c r="K177" s="176"/>
      <c r="L177" s="176"/>
      <c r="M177" s="176"/>
      <c r="N177" s="176"/>
      <c r="O177" s="176"/>
      <c r="P177" s="176"/>
      <c r="Q177" s="176"/>
      <c r="R177" s="176"/>
      <c r="S177" s="177"/>
    </row>
  </sheetData>
  <sheetProtection algorithmName="SHA-512" hashValue="Q5qPKKaqKSynvxLIm93B9G/AtnCM6dADZQOEjiNKxhcSZMc/zASZmyORBbTvQDQzbsD7ou5VwrMjQhxsLBhwYw==" saltValue="bgswx/Y/liI3Vs23JF8PTQ==" spinCount="100000" sheet="1" objects="1" scenarios="1"/>
  <dataConsolidate/>
  <mergeCells count="51">
    <mergeCell ref="C6:E6"/>
    <mergeCell ref="B7:B43"/>
    <mergeCell ref="C7:C9"/>
    <mergeCell ref="D7:E9"/>
    <mergeCell ref="C10:C12"/>
    <mergeCell ref="D10:E12"/>
    <mergeCell ref="C13:C20"/>
    <mergeCell ref="D13:E20"/>
    <mergeCell ref="C21:C26"/>
    <mergeCell ref="D21:E26"/>
    <mergeCell ref="C27:C35"/>
    <mergeCell ref="D27:E35"/>
    <mergeCell ref="C36:C37"/>
    <mergeCell ref="D36:E37"/>
    <mergeCell ref="C38:C39"/>
    <mergeCell ref="D38:E39"/>
    <mergeCell ref="C40:C43"/>
    <mergeCell ref="D40:E43"/>
    <mergeCell ref="B44:B161"/>
    <mergeCell ref="C44:C50"/>
    <mergeCell ref="D44:E50"/>
    <mergeCell ref="C51:C63"/>
    <mergeCell ref="D51:E63"/>
    <mergeCell ref="C64:C78"/>
    <mergeCell ref="D64:E78"/>
    <mergeCell ref="C79:C96"/>
    <mergeCell ref="D79:E96"/>
    <mergeCell ref="C97:C103"/>
    <mergeCell ref="D97:E103"/>
    <mergeCell ref="C104:C109"/>
    <mergeCell ref="D104:E109"/>
    <mergeCell ref="C112:C117"/>
    <mergeCell ref="D112:E117"/>
    <mergeCell ref="C118:C122"/>
    <mergeCell ref="D118:E122"/>
    <mergeCell ref="C110:C111"/>
    <mergeCell ref="D110:E111"/>
    <mergeCell ref="C123:C128"/>
    <mergeCell ref="D123:E128"/>
    <mergeCell ref="C129:C140"/>
    <mergeCell ref="D129:E140"/>
    <mergeCell ref="C141:C150"/>
    <mergeCell ref="D141:E150"/>
    <mergeCell ref="B170:B175"/>
    <mergeCell ref="C170:C175"/>
    <mergeCell ref="D170:E175"/>
    <mergeCell ref="C151:C161"/>
    <mergeCell ref="D151:E161"/>
    <mergeCell ref="B162:B169"/>
    <mergeCell ref="C162:C169"/>
    <mergeCell ref="D162:E169"/>
  </mergeCells>
  <dataValidations count="4">
    <dataValidation type="date" operator="greaterThan" allowBlank="1" showInputMessage="1" showErrorMessage="1" error="يجب أن يكون التاريخ على الصياغة (يوم/شهر/سنة)" sqref="M7:N175" xr:uid="{00000000-0002-0000-0E00-000000000000}">
      <formula1>44353</formula1>
    </dataValidation>
    <dataValidation showInputMessage="1" showErrorMessage="1" sqref="K10 K13 K21 K29 K41 K44 K51 K64 K79 K97 K104 K112 K118 K123 K129 K141 K151 K162 K170" xr:uid="{00000000-0002-0000-0E00-000001000000}"/>
    <dataValidation operator="greaterThan" allowBlank="1" showInputMessage="1" showErrorMessage="1" error="يجب أن يكون التاريخ على الصياغة (يوم/شهر/سنة)" sqref="O7:P175" xr:uid="{A9DE530D-0C26-479D-9932-A02B756D9CCB}"/>
    <dataValidation type="date" operator="greaterThan" allowBlank="1" showInputMessage="1" showErrorMessage="1" error="يجب أن يكون التاريخ على الصياغة (يوم/شهر/سنة)" sqref="Q7:Q175" xr:uid="{D23D8660-4A3A-4DC0-8398-58F22970ACF3}">
      <formula1>44718</formula1>
    </dataValidation>
  </dataValidations>
  <printOptions horizontalCentered="1" verticalCentered="1"/>
  <pageMargins left="0.7" right="0.7" top="0.75" bottom="0.75" header="0.3" footer="0.3"/>
  <pageSetup paperSize="9" orientation="landscape" r:id="rId1"/>
  <headerFooter differentFirst="1">
    <oddHeader>&amp;L&amp;"Times New Roman,Regular"&amp;12&amp;A&amp;R&amp;F&amp;C&amp;"Arial,Regular"&amp;09&amp;B&amp;K3EB43EPUBLIC</oddHeader>
    <oddFooter>&amp;R&amp;"Calibri"&amp;11&amp;K000000&amp;"Calibri"&amp;11&amp;K000000&amp;"Calibri"&amp;11&amp;K000000&amp;"Calibri"&amp;11&amp;K000000&amp;"Calibri"&amp;11&amp;K000000&amp;"Calibri"&amp;11&amp;K000000&amp;"Times New Roman,Regular"&amp;12  &amp;G | &amp;P</oddFooter>
    <evenHeader>&amp;L&amp;"Arial,Regular"&amp;09&amp;B&amp;K3EB43EPUBLIC</evenHeader>
    <firstHeader>&amp;R&amp;F&amp;L&amp;"Arial,Regular"&amp;09&amp;B&amp;K3EB43EPUBLIC</firstHeader>
    <firstFooter>&amp;R&amp;"Calibri"&amp;11&amp;K000000&amp;"Calibri"&amp;11&amp;K000000&amp;"Calibri"&amp;11&amp;K000000&amp;"Calibri"&amp;11&amp;K000000&amp;"Calibri"&amp;11&amp;K000000&amp;"Calibri"&amp;11&amp;K000000&amp;"Times New Roman,Regular"&amp;12  &amp;G | &amp;P</first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5" operator="equal" id="{A6E820CA-4008-46EB-9A32-1702B598E317}">
            <xm:f>'Data Validation Lists'!$B$5</xm:f>
            <x14:dxf>
              <font>
                <color theme="0"/>
              </font>
              <fill>
                <patternFill>
                  <bgColor theme="0" tint="-0.499984740745262"/>
                </patternFill>
              </fill>
            </x14:dxf>
          </x14:cfRule>
          <x14:cfRule type="cellIs" priority="6" operator="equal" id="{49CA2C9B-239E-4BEB-8337-BB96D5C93D33}">
            <xm:f>'Data Validation Lists'!$B$4</xm:f>
            <x14:dxf>
              <font>
                <color theme="0"/>
              </font>
              <fill>
                <patternFill>
                  <bgColor rgb="FFFF0000"/>
                </patternFill>
              </fill>
            </x14:dxf>
          </x14:cfRule>
          <x14:cfRule type="cellIs" priority="7" operator="equal" id="{83B3BEDA-F7A6-40CC-86BF-F5B720F86EC9}">
            <xm:f>'Data Validation Lists'!$B$3</xm:f>
            <x14:dxf>
              <font>
                <color theme="0"/>
              </font>
              <fill>
                <patternFill>
                  <bgColor rgb="FFFFC000"/>
                </patternFill>
              </fill>
            </x14:dxf>
          </x14:cfRule>
          <x14:cfRule type="cellIs" priority="8" operator="equal" id="{D1E172D1-7D83-42E2-99AE-D6F1E4619FBE}">
            <xm:f>'Data Validation Lists'!$B$2</xm:f>
            <x14:dxf>
              <font>
                <color theme="0"/>
              </font>
              <fill>
                <patternFill>
                  <fgColor rgb="FF92D050"/>
                  <bgColor rgb="FF70AD47"/>
                </patternFill>
              </fill>
            </x14:dxf>
          </x14:cfRule>
          <xm:sqref>K7</xm:sqref>
        </x14:conditionalFormatting>
        <x14:conditionalFormatting xmlns:xm="http://schemas.microsoft.com/office/excel/2006/main">
          <x14:cfRule type="cellIs" priority="1" operator="equal" id="{90BC0838-B880-4EB4-A2AB-A0DA1033DBBE}">
            <xm:f>'Data Validation Lists'!$B$5</xm:f>
            <x14:dxf>
              <font>
                <color theme="0"/>
              </font>
              <fill>
                <patternFill>
                  <bgColor theme="0" tint="-0.499984740745262"/>
                </patternFill>
              </fill>
            </x14:dxf>
          </x14:cfRule>
          <x14:cfRule type="cellIs" priority="2" operator="equal" id="{CF22D4F4-615D-4EA9-A292-B798DF792B5B}">
            <xm:f>'Data Validation Lists'!$B$4</xm:f>
            <x14:dxf>
              <font>
                <color theme="0"/>
              </font>
              <fill>
                <patternFill>
                  <bgColor rgb="FFFF0000"/>
                </patternFill>
              </fill>
            </x14:dxf>
          </x14:cfRule>
          <x14:cfRule type="cellIs" priority="3" operator="equal" id="{C0F570B2-4136-4583-963B-7AEBC7EFC8D8}">
            <xm:f>'Data Validation Lists'!$B$3</xm:f>
            <x14:dxf>
              <font>
                <color theme="0"/>
              </font>
              <fill>
                <patternFill>
                  <bgColor rgb="FFFFC000"/>
                </patternFill>
              </fill>
            </x14:dxf>
          </x14:cfRule>
          <x14:cfRule type="cellIs" priority="4" operator="equal" id="{DFDD6024-8358-4402-A651-DBD19181FB2C}">
            <xm:f>'Data Validation Lists'!$B$2</xm:f>
            <x14:dxf>
              <font>
                <color theme="0"/>
              </font>
              <fill>
                <patternFill>
                  <fgColor rgb="FF92D050"/>
                  <bgColor rgb="FF70AD47"/>
                </patternFill>
              </fill>
            </x14:dxf>
          </x14:cfRule>
          <xm:sqref>K8:K175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0000000-0002-0000-0E00-000002000000}">
          <x14:formula1>
            <xm:f>'Data Validation Lists'!$B$2:$B$5</xm:f>
          </x14:formula1>
          <xm:sqref>K130:K140 K7:K9 K11:K12 K171:K175 K14:K20 K22:K28 K30:K40 K42:K43 K45:K50 K52:K63 K65:K78 K98:K103 K105:K111 K80:K96 K113:K117 K119:K122 K124:K128 K163:K169 K152:K161 K142:K150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UG322"/>
  <sheetViews>
    <sheetView rightToLeft="1" topLeftCell="A55" zoomScaleNormal="100" workbookViewId="0">
      <selection activeCell="C64" sqref="C64"/>
    </sheetView>
  </sheetViews>
  <sheetFormatPr defaultColWidth="10.54296875" defaultRowHeight="18.5" x14ac:dyDescent="0.55000000000000004"/>
  <cols>
    <col min="1" max="1" width="7.1796875" style="48" customWidth="1"/>
    <col min="2" max="2" width="34" style="46" customWidth="1"/>
    <col min="3" max="3" width="25.1796875" style="46" customWidth="1"/>
    <col min="4" max="4" width="11.81640625" style="46" customWidth="1"/>
    <col min="5" max="5" width="72.81640625" style="46" customWidth="1"/>
    <col min="6" max="6" width="5.81640625" style="48" customWidth="1"/>
    <col min="7" max="14" width="24.81640625" style="48" customWidth="1"/>
    <col min="15" max="16384" width="10.54296875" style="46"/>
  </cols>
  <sheetData>
    <row r="1" spans="1:553" ht="20.149999999999999" customHeight="1" x14ac:dyDescent="0.55000000000000004">
      <c r="A1" s="72"/>
      <c r="B1" s="45"/>
      <c r="C1" s="45"/>
      <c r="D1" s="45"/>
      <c r="E1" s="140"/>
      <c r="F1" s="99"/>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row>
    <row r="2" spans="1:553" ht="133.5" customHeight="1" x14ac:dyDescent="0.55000000000000004">
      <c r="A2" s="73"/>
      <c r="B2" s="44"/>
      <c r="C2" s="44"/>
      <c r="D2" s="44"/>
      <c r="E2" s="50"/>
      <c r="F2" s="80"/>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row>
    <row r="3" spans="1:553" ht="64.5" customHeight="1" x14ac:dyDescent="0.55000000000000004">
      <c r="A3" s="73"/>
      <c r="B3" s="44"/>
      <c r="C3" s="44"/>
      <c r="D3" s="44"/>
      <c r="E3" s="50"/>
      <c r="F3" s="8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row>
    <row r="4" spans="1:553" x14ac:dyDescent="0.55000000000000004">
      <c r="A4" s="73"/>
      <c r="B4" s="44"/>
      <c r="C4" s="44"/>
      <c r="D4" s="44"/>
      <c r="E4" s="50"/>
      <c r="F4" s="8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row>
    <row r="5" spans="1:553" ht="33.65" customHeight="1" x14ac:dyDescent="0.55000000000000004">
      <c r="A5" s="135"/>
      <c r="B5" s="366" t="s">
        <v>145</v>
      </c>
      <c r="C5" s="367"/>
      <c r="D5" s="367"/>
      <c r="E5" s="368"/>
      <c r="F5" s="1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row>
    <row r="6" spans="1:553" x14ac:dyDescent="0.55000000000000004">
      <c r="A6" s="137"/>
      <c r="B6" s="44"/>
      <c r="C6" s="44"/>
      <c r="D6" s="44"/>
      <c r="E6" s="50"/>
      <c r="F6" s="13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row>
    <row r="7" spans="1:553" s="44" customFormat="1" ht="25" customHeight="1" x14ac:dyDescent="0.55000000000000004">
      <c r="A7" s="137"/>
      <c r="B7" s="372" t="s">
        <v>132</v>
      </c>
      <c r="C7" s="360"/>
      <c r="E7" s="206"/>
      <c r="F7" s="13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row>
    <row r="8" spans="1:553" s="44" customFormat="1" x14ac:dyDescent="0.55000000000000004">
      <c r="A8" s="137"/>
      <c r="B8" s="108" t="str">
        <f>'Data Validation Lists'!$B2</f>
        <v>مطبق كليًا  - Implemented</v>
      </c>
      <c r="C8" s="228">
        <f>SUM(C27,C45,C63,C80)</f>
        <v>47</v>
      </c>
      <c r="E8" s="210"/>
      <c r="F8" s="13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row>
    <row r="9" spans="1:553" s="44" customFormat="1" x14ac:dyDescent="0.55000000000000004">
      <c r="A9" s="137"/>
      <c r="B9" s="108" t="str">
        <f>'Data Validation Lists'!$B3</f>
        <v>مطبق جزئيًا  - Partially Implemented</v>
      </c>
      <c r="C9" s="228">
        <f>SUM(C28,C46,C64,C81)</f>
        <v>0</v>
      </c>
      <c r="E9" s="51"/>
      <c r="F9" s="13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row>
    <row r="10" spans="1:553" s="44" customFormat="1" x14ac:dyDescent="0.55000000000000004">
      <c r="A10" s="137"/>
      <c r="B10" s="108" t="str">
        <f>'Data Validation Lists'!$B4</f>
        <v>غير مطبق  - Not Implemented</v>
      </c>
      <c r="C10" s="228">
        <f>SUM(C29,C47,C65,C82)</f>
        <v>0</v>
      </c>
      <c r="E10" s="52"/>
      <c r="F10" s="13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row>
    <row r="11" spans="1:553" s="44" customFormat="1" x14ac:dyDescent="0.55000000000000004">
      <c r="A11" s="137"/>
      <c r="B11" s="108" t="str">
        <f>'Data Validation Lists'!$B5</f>
        <v>لاينطبق على الجهة  - Not Applicable</v>
      </c>
      <c r="C11" s="228">
        <f>SUM(C30,C48,C66,C83)</f>
        <v>0</v>
      </c>
      <c r="E11" s="53"/>
      <c r="F11" s="13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row>
    <row r="12" spans="1:553" s="44" customFormat="1" x14ac:dyDescent="0.55000000000000004">
      <c r="A12" s="137"/>
      <c r="B12" s="209"/>
      <c r="C12" s="209"/>
      <c r="E12" s="53"/>
      <c r="F12" s="13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row>
    <row r="13" spans="1:553" s="44" customFormat="1" x14ac:dyDescent="0.55000000000000004">
      <c r="A13" s="137"/>
      <c r="B13" s="209"/>
      <c r="C13" s="209"/>
      <c r="E13" s="53"/>
      <c r="F13" s="13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row>
    <row r="14" spans="1:553" s="44" customFormat="1" x14ac:dyDescent="0.55000000000000004">
      <c r="A14" s="137"/>
      <c r="B14" s="209"/>
      <c r="C14" s="209"/>
      <c r="E14" s="53"/>
      <c r="F14" s="13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row>
    <row r="15" spans="1:553" s="44" customFormat="1" x14ac:dyDescent="0.55000000000000004">
      <c r="A15" s="137"/>
      <c r="B15" s="209"/>
      <c r="C15" s="209"/>
      <c r="E15" s="53"/>
      <c r="F15" s="13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row>
    <row r="16" spans="1:553" s="44" customFormat="1" x14ac:dyDescent="0.55000000000000004">
      <c r="A16" s="137"/>
      <c r="B16" s="209"/>
      <c r="C16" s="209"/>
      <c r="E16" s="53"/>
      <c r="F16" s="13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row>
    <row r="17" spans="1:553" s="44" customFormat="1" x14ac:dyDescent="0.55000000000000004">
      <c r="A17" s="137"/>
      <c r="B17" s="202"/>
      <c r="C17" s="54"/>
      <c r="D17" s="47"/>
      <c r="E17" s="55"/>
      <c r="F17" s="13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row>
    <row r="18" spans="1:553" s="44" customFormat="1" x14ac:dyDescent="0.55000000000000004">
      <c r="A18" s="137"/>
      <c r="D18" s="47"/>
      <c r="E18" s="55"/>
      <c r="F18" s="13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row>
    <row r="19" spans="1:553" s="44" customFormat="1" ht="20.5" x14ac:dyDescent="0.55000000000000004">
      <c r="A19" s="141"/>
      <c r="B19" s="56"/>
      <c r="C19" s="376"/>
      <c r="D19" s="376"/>
      <c r="E19" s="377"/>
      <c r="F19" s="13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row>
    <row r="20" spans="1:553" s="44" customFormat="1" ht="20.5" x14ac:dyDescent="0.55000000000000004">
      <c r="A20" s="137"/>
      <c r="B20" s="57"/>
      <c r="C20" s="205"/>
      <c r="D20" s="205"/>
      <c r="E20" s="205"/>
      <c r="F20" s="13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row>
    <row r="21" spans="1:553" s="44" customFormat="1" ht="20.5" x14ac:dyDescent="0.55000000000000004">
      <c r="A21" s="137"/>
      <c r="B21" s="57"/>
      <c r="C21" s="205"/>
      <c r="D21" s="205"/>
      <c r="E21" s="205"/>
      <c r="F21" s="13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row>
    <row r="22" spans="1:553" s="44" customFormat="1" x14ac:dyDescent="0.55000000000000004">
      <c r="A22" s="142"/>
      <c r="B22" s="58"/>
      <c r="C22" s="361"/>
      <c r="D22" s="361"/>
      <c r="E22" s="362"/>
      <c r="F22" s="80"/>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row>
    <row r="23" spans="1:553" ht="24.5" x14ac:dyDescent="0.55000000000000004">
      <c r="A23" s="135"/>
      <c r="B23" s="363" t="s">
        <v>133</v>
      </c>
      <c r="C23" s="364"/>
      <c r="D23" s="364"/>
      <c r="E23" s="365"/>
      <c r="F23" s="136"/>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row>
    <row r="24" spans="1:553" s="44" customFormat="1" x14ac:dyDescent="0.55000000000000004">
      <c r="A24" s="137"/>
      <c r="B24" s="356"/>
      <c r="C24" s="356"/>
      <c r="D24" s="357"/>
      <c r="E24" s="358"/>
      <c r="F24" s="13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row>
    <row r="25" spans="1:553" s="44" customFormat="1" x14ac:dyDescent="0.55000000000000004">
      <c r="A25" s="137"/>
      <c r="B25" s="356"/>
      <c r="C25" s="356"/>
      <c r="D25" s="207"/>
      <c r="E25" s="53"/>
      <c r="F25" s="13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row>
    <row r="26" spans="1:553" s="44" customFormat="1" ht="20.5" x14ac:dyDescent="0.55000000000000004">
      <c r="A26" s="137"/>
      <c r="B26" s="359" t="s">
        <v>132</v>
      </c>
      <c r="C26" s="360"/>
      <c r="D26" s="49"/>
      <c r="E26" s="59"/>
      <c r="F26" s="13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row>
    <row r="27" spans="1:553" s="44" customFormat="1" x14ac:dyDescent="0.55000000000000004">
      <c r="A27" s="137"/>
      <c r="B27" s="109" t="str">
        <f>'Data Validation Lists'!$B2</f>
        <v>مطبق كليًا  - Implemented</v>
      </c>
      <c r="C27" s="223">
        <f>COUNTIFS('حالة الالتزام بالضوابط للمرفق 3'!K7:K43,'Data Validation Lists'!B2,'حالة الالتزام بالضوابط للمرفق 3'!F7:F43,"أساسي
Main Control",'حالة الالتزام بالضوابط للمرفق 3'!I7:I43,'Data Validation Lists'!B12)</f>
        <v>17</v>
      </c>
      <c r="D27" s="47"/>
      <c r="E27" s="55"/>
      <c r="F27" s="13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row>
    <row r="28" spans="1:553" s="44" customFormat="1" ht="20.5" x14ac:dyDescent="0.55000000000000004">
      <c r="A28" s="137"/>
      <c r="B28" s="109" t="str">
        <f>'Data Validation Lists'!$B3</f>
        <v>مطبق جزئيًا  - Partially Implemented</v>
      </c>
      <c r="C28" s="223">
        <f>COUNTIFS('حالة الالتزام بالضوابط للمرفق 3'!K7:K43,'Data Validation Lists'!B3,'حالة الالتزام بالضوابط للمرفق 3'!F7:F43,"أساسي
Main Control",'حالة الالتزام بالضوابط للمرفق 3'!I7:I43,'Data Validation Lists'!B12)</f>
        <v>0</v>
      </c>
      <c r="D28" s="205"/>
      <c r="E28" s="206"/>
      <c r="F28" s="13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row>
    <row r="29" spans="1:553" s="44" customFormat="1" x14ac:dyDescent="0.55000000000000004">
      <c r="A29" s="137"/>
      <c r="B29" s="109" t="str">
        <f>'Data Validation Lists'!$B4</f>
        <v>غير مطبق  - Not Implemented</v>
      </c>
      <c r="C29" s="223">
        <f>COUNTIFS('حالة الالتزام بالضوابط للمرفق 3'!K7:K43,'Data Validation Lists'!B4,'حالة الالتزام بالضوابط للمرفق 3'!F7:F43,"أساسي
Main Control",'حالة الالتزام بالضوابط للمرفق 3'!I7:I43,'Data Validation Lists'!B12)</f>
        <v>0</v>
      </c>
      <c r="D29" s="209"/>
      <c r="E29" s="210"/>
      <c r="F29" s="13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row>
    <row r="30" spans="1:553" s="44" customFormat="1" x14ac:dyDescent="0.55000000000000004">
      <c r="A30" s="73"/>
      <c r="B30" s="109" t="str">
        <f>'Data Validation Lists'!$B5</f>
        <v>لاينطبق على الجهة  - Not Applicable</v>
      </c>
      <c r="C30" s="223">
        <f>COUNTIFS('حالة الالتزام بالضوابط للمرفق 3'!K7:K43,'Data Validation Lists'!B5,'حالة الالتزام بالضوابط للمرفق 3'!F7:F43,"أساسي
Main Control",'حالة الالتزام بالضوابط للمرفق 3'!I7:I43,'Data Validation Lists'!B12)</f>
        <v>0</v>
      </c>
      <c r="D30" s="60"/>
      <c r="E30" s="51"/>
      <c r="F30" s="80"/>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row>
    <row r="31" spans="1:553" s="44" customFormat="1" x14ac:dyDescent="0.55000000000000004">
      <c r="A31" s="73"/>
      <c r="B31" s="61"/>
      <c r="C31" s="61"/>
      <c r="D31" s="207"/>
      <c r="E31" s="53"/>
      <c r="F31" s="80"/>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row>
    <row r="32" spans="1:553" s="44" customFormat="1" x14ac:dyDescent="0.55000000000000004">
      <c r="A32" s="73"/>
      <c r="B32" s="62"/>
      <c r="C32" s="63"/>
      <c r="D32" s="49"/>
      <c r="E32" s="59"/>
      <c r="F32" s="80"/>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row>
    <row r="33" spans="1:553" s="44" customFormat="1" x14ac:dyDescent="0.55000000000000004">
      <c r="A33" s="73"/>
      <c r="B33" s="62"/>
      <c r="C33" s="63"/>
      <c r="D33" s="49"/>
      <c r="E33" s="59"/>
      <c r="F33" s="80"/>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row>
    <row r="34" spans="1:553" s="44" customFormat="1" x14ac:dyDescent="0.55000000000000004">
      <c r="A34" s="73"/>
      <c r="B34" s="62"/>
      <c r="C34" s="63"/>
      <c r="D34" s="49"/>
      <c r="E34" s="59"/>
      <c r="F34" s="80"/>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row>
    <row r="35" spans="1:553" s="44" customFormat="1" x14ac:dyDescent="0.55000000000000004">
      <c r="A35" s="135"/>
      <c r="D35" s="47"/>
      <c r="E35" s="55"/>
      <c r="F35" s="136"/>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row>
    <row r="36" spans="1:553" s="44" customFormat="1" ht="20.5" x14ac:dyDescent="0.55000000000000004">
      <c r="A36" s="137"/>
      <c r="B36" s="57"/>
      <c r="C36" s="351"/>
      <c r="D36" s="351"/>
      <c r="E36" s="352"/>
      <c r="F36" s="13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row>
    <row r="37" spans="1:553" s="44" customFormat="1" ht="20.5" x14ac:dyDescent="0.55000000000000004">
      <c r="A37" s="137"/>
      <c r="B37" s="57"/>
      <c r="C37" s="205"/>
      <c r="D37" s="205"/>
      <c r="E37" s="206"/>
      <c r="F37" s="13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row>
    <row r="38" spans="1:553" s="44" customFormat="1" ht="20.5" x14ac:dyDescent="0.55000000000000004">
      <c r="A38" s="141"/>
      <c r="B38" s="56"/>
      <c r="C38" s="211"/>
      <c r="D38" s="211"/>
      <c r="E38" s="212"/>
      <c r="F38" s="13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row>
    <row r="39" spans="1:553" s="44" customFormat="1" ht="20.5" x14ac:dyDescent="0.55000000000000004">
      <c r="A39" s="137"/>
      <c r="B39" s="57"/>
      <c r="C39" s="205"/>
      <c r="D39" s="205"/>
      <c r="E39" s="205"/>
      <c r="F39" s="13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row>
    <row r="40" spans="1:553" s="44" customFormat="1" x14ac:dyDescent="0.55000000000000004">
      <c r="A40" s="143"/>
      <c r="B40" s="58"/>
      <c r="C40" s="361"/>
      <c r="D40" s="361"/>
      <c r="E40" s="362"/>
      <c r="F40" s="13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row>
    <row r="41" spans="1:553" ht="24.5" x14ac:dyDescent="0.55000000000000004">
      <c r="A41" s="135"/>
      <c r="B41" s="373" t="s">
        <v>134</v>
      </c>
      <c r="C41" s="374"/>
      <c r="D41" s="374"/>
      <c r="E41" s="375"/>
      <c r="F41" s="136"/>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row>
    <row r="42" spans="1:553" s="44" customFormat="1" x14ac:dyDescent="0.55000000000000004">
      <c r="A42" s="137"/>
      <c r="B42" s="356"/>
      <c r="C42" s="356"/>
      <c r="D42" s="357"/>
      <c r="E42" s="358"/>
      <c r="F42" s="13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row>
    <row r="43" spans="1:553" s="44" customFormat="1" x14ac:dyDescent="0.55000000000000004">
      <c r="A43" s="137"/>
      <c r="B43" s="356"/>
      <c r="C43" s="356"/>
      <c r="D43" s="207"/>
      <c r="E43" s="53"/>
      <c r="F43" s="13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row>
    <row r="44" spans="1:553" s="44" customFormat="1" ht="20.5" x14ac:dyDescent="0.55000000000000004">
      <c r="A44" s="137"/>
      <c r="B44" s="359" t="s">
        <v>132</v>
      </c>
      <c r="C44" s="360"/>
      <c r="D44" s="49"/>
      <c r="E44" s="59"/>
      <c r="F44" s="13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row>
    <row r="45" spans="1:553" s="44" customFormat="1" x14ac:dyDescent="0.55000000000000004">
      <c r="A45" s="137"/>
      <c r="B45" s="109" t="str">
        <f>'Data Validation Lists'!$B2</f>
        <v>مطبق كليًا  - Implemented</v>
      </c>
      <c r="C45" s="228">
        <f>COUNTIFS('حالة الالتزام بالضوابط للمرفق 3'!K44:K161,'Data Validation Lists'!B2,'حالة الالتزام بالضوابط للمرفق 3'!F44:F161,"أساسي
Main Control",'حالة الالتزام بالضوابط للمرفق 3'!I44:I161,'Data Validation Lists'!B12)</f>
        <v>26</v>
      </c>
      <c r="D45" s="47"/>
      <c r="E45" s="55"/>
      <c r="F45" s="13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row>
    <row r="46" spans="1:553" s="44" customFormat="1" ht="20.5" x14ac:dyDescent="0.55000000000000004">
      <c r="A46" s="137"/>
      <c r="B46" s="109" t="str">
        <f>'Data Validation Lists'!$B3</f>
        <v>مطبق جزئيًا  - Partially Implemented</v>
      </c>
      <c r="C46" s="228">
        <f>COUNTIFS('حالة الالتزام بالضوابط للمرفق 3'!K44:K161,'Data Validation Lists'!B3,'حالة الالتزام بالضوابط للمرفق 3'!F44:F161,"أساسي
Main Control",'حالة الالتزام بالضوابط للمرفق 3'!I44:I161,'Data Validation Lists'!B12)</f>
        <v>0</v>
      </c>
      <c r="D46" s="205"/>
      <c r="E46" s="206"/>
      <c r="F46" s="13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row>
    <row r="47" spans="1:553" s="44" customFormat="1" x14ac:dyDescent="0.55000000000000004">
      <c r="A47" s="137"/>
      <c r="B47" s="109" t="str">
        <f>'Data Validation Lists'!$B4</f>
        <v>غير مطبق  - Not Implemented</v>
      </c>
      <c r="C47" s="228">
        <f>COUNTIFS('حالة الالتزام بالضوابط للمرفق 3'!K44:K161,'Data Validation Lists'!B4,'حالة الالتزام بالضوابط للمرفق 3'!F44:F161,"أساسي
Main Control",'حالة الالتزام بالضوابط للمرفق 3'!I44:I161,'Data Validation Lists'!B12)</f>
        <v>0</v>
      </c>
      <c r="D47" s="209"/>
      <c r="E47" s="210"/>
      <c r="F47" s="13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row>
    <row r="48" spans="1:553" s="44" customFormat="1" x14ac:dyDescent="0.55000000000000004">
      <c r="A48" s="73"/>
      <c r="B48" s="109" t="str">
        <f>'Data Validation Lists'!$B5</f>
        <v>لاينطبق على الجهة  - Not Applicable</v>
      </c>
      <c r="C48" s="228">
        <f>COUNTIFS('حالة الالتزام بالضوابط للمرفق 3'!K44:K161,'Data Validation Lists'!B5,'حالة الالتزام بالضوابط للمرفق 3'!F44:F161,"أساسي
Main Control",'حالة الالتزام بالضوابط للمرفق 3'!I44:I161,'Data Validation Lists'!B12)</f>
        <v>0</v>
      </c>
      <c r="D48" s="60"/>
      <c r="E48" s="51"/>
      <c r="F48" s="80"/>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row>
    <row r="49" spans="1:553" s="44" customFormat="1" x14ac:dyDescent="0.55000000000000004">
      <c r="A49" s="73"/>
      <c r="B49" s="61"/>
      <c r="C49" s="61"/>
      <c r="D49" s="207"/>
      <c r="E49" s="53"/>
      <c r="F49" s="80"/>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row>
    <row r="50" spans="1:553" s="44" customFormat="1" x14ac:dyDescent="0.55000000000000004">
      <c r="A50" s="73"/>
      <c r="B50" s="62"/>
      <c r="C50" s="63"/>
      <c r="D50" s="49"/>
      <c r="E50" s="59"/>
      <c r="F50" s="80"/>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row>
    <row r="51" spans="1:553" s="44" customFormat="1" x14ac:dyDescent="0.55000000000000004">
      <c r="A51" s="73"/>
      <c r="B51" s="62"/>
      <c r="C51" s="63"/>
      <c r="D51" s="49"/>
      <c r="E51" s="59"/>
      <c r="F51" s="80"/>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row>
    <row r="52" spans="1:553" s="44" customFormat="1" x14ac:dyDescent="0.55000000000000004">
      <c r="A52" s="73"/>
      <c r="B52" s="62"/>
      <c r="C52" s="63"/>
      <c r="D52" s="49"/>
      <c r="E52" s="59"/>
      <c r="F52" s="80"/>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row>
    <row r="53" spans="1:553" s="44" customFormat="1" x14ac:dyDescent="0.55000000000000004">
      <c r="A53" s="135"/>
      <c r="D53" s="47"/>
      <c r="E53" s="55"/>
      <c r="F53" s="136"/>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row>
    <row r="54" spans="1:553" s="44" customFormat="1" ht="20.5" x14ac:dyDescent="0.55000000000000004">
      <c r="A54" s="137"/>
      <c r="B54" s="57"/>
      <c r="C54" s="351"/>
      <c r="D54" s="351"/>
      <c r="E54" s="352"/>
      <c r="F54" s="13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row>
    <row r="55" spans="1:553" s="44" customFormat="1" x14ac:dyDescent="0.55000000000000004">
      <c r="A55" s="137"/>
      <c r="B55" s="113"/>
      <c r="C55" s="370"/>
      <c r="D55" s="370"/>
      <c r="E55" s="371"/>
      <c r="F55" s="13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row>
    <row r="56" spans="1:553" s="44" customFormat="1" x14ac:dyDescent="0.55000000000000004">
      <c r="A56" s="141"/>
      <c r="B56" s="64"/>
      <c r="C56" s="65"/>
      <c r="D56" s="65"/>
      <c r="E56" s="66"/>
      <c r="F56" s="13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row>
    <row r="57" spans="1:553" s="44" customFormat="1" x14ac:dyDescent="0.55000000000000004">
      <c r="A57" s="137"/>
      <c r="B57" s="113"/>
      <c r="C57" s="209"/>
      <c r="D57" s="209"/>
      <c r="E57" s="209"/>
      <c r="F57" s="13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row>
    <row r="58" spans="1:553" s="44" customFormat="1" ht="15" customHeight="1" x14ac:dyDescent="0.55000000000000004">
      <c r="A58" s="143"/>
      <c r="B58" s="67"/>
      <c r="C58" s="67"/>
      <c r="D58" s="68"/>
      <c r="E58" s="69"/>
      <c r="F58" s="13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row>
    <row r="59" spans="1:553" ht="24.5" x14ac:dyDescent="0.55000000000000004">
      <c r="A59" s="135"/>
      <c r="B59" s="353" t="s">
        <v>135</v>
      </c>
      <c r="C59" s="354"/>
      <c r="D59" s="354"/>
      <c r="E59" s="355"/>
      <c r="F59" s="136"/>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row>
    <row r="60" spans="1:553" s="44" customFormat="1" x14ac:dyDescent="0.55000000000000004">
      <c r="A60" s="137"/>
      <c r="B60" s="356"/>
      <c r="C60" s="356"/>
      <c r="D60" s="357"/>
      <c r="E60" s="358"/>
      <c r="F60" s="13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row>
    <row r="61" spans="1:553" s="44" customFormat="1" x14ac:dyDescent="0.55000000000000004">
      <c r="A61" s="137"/>
      <c r="B61" s="356"/>
      <c r="C61" s="356"/>
      <c r="D61" s="207"/>
      <c r="E61" s="53"/>
      <c r="F61" s="13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row>
    <row r="62" spans="1:553" s="44" customFormat="1" ht="20.5" x14ac:dyDescent="0.55000000000000004">
      <c r="A62" s="137"/>
      <c r="B62" s="359" t="s">
        <v>132</v>
      </c>
      <c r="C62" s="360"/>
      <c r="D62" s="49"/>
      <c r="E62" s="59"/>
      <c r="F62" s="13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row>
    <row r="63" spans="1:553" s="44" customFormat="1" x14ac:dyDescent="0.55000000000000004">
      <c r="A63" s="137"/>
      <c r="B63" s="109" t="str">
        <f>'Data Validation Lists'!$B2</f>
        <v>مطبق كليًا  - Implemented</v>
      </c>
      <c r="C63" s="228">
        <f>COUNTIFS('حالة الالتزام بالضوابط للمرفق 3'!K162:K169,'Data Validation Lists'!B2,'حالة الالتزام بالضوابط للمرفق 3'!F162:F169,"أساسي
Main Control",'حالة الالتزام بالضوابط للمرفق 3'!I162:I169,'Data Validation Lists'!B12)</f>
        <v>2</v>
      </c>
      <c r="D63" s="47"/>
      <c r="E63" s="55"/>
      <c r="F63" s="13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row>
    <row r="64" spans="1:553" s="44" customFormat="1" ht="20.5" x14ac:dyDescent="0.55000000000000004">
      <c r="A64" s="137"/>
      <c r="B64" s="109" t="str">
        <f>'Data Validation Lists'!$B3</f>
        <v>مطبق جزئيًا  - Partially Implemented</v>
      </c>
      <c r="C64" s="228">
        <f>COUNTIFS('حالة الالتزام بالضوابط للمرفق 3'!K162:K169,'Data Validation Lists'!B3,'حالة الالتزام بالضوابط للمرفق 3'!F162:F169,"أساسي
Main Control",'حالة الالتزام بالضوابط للمرفق 3'!I162:I169,'Data Validation Lists'!B12)</f>
        <v>0</v>
      </c>
      <c r="D64" s="205"/>
      <c r="E64" s="206"/>
      <c r="F64" s="13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row>
    <row r="65" spans="1:553" s="44" customFormat="1" x14ac:dyDescent="0.55000000000000004">
      <c r="A65" s="137"/>
      <c r="B65" s="109" t="str">
        <f>'Data Validation Lists'!$B4</f>
        <v>غير مطبق  - Not Implemented</v>
      </c>
      <c r="C65" s="228">
        <f>COUNTIFS('حالة الالتزام بالضوابط للمرفق 3'!K162:K169,'Data Validation Lists'!B4,'حالة الالتزام بالضوابط للمرفق 3'!F162:F169,"أساسي
Main Control",'حالة الالتزام بالضوابط للمرفق 3'!I162:I169,'Data Validation Lists'!B12)</f>
        <v>0</v>
      </c>
      <c r="D65" s="209"/>
      <c r="E65" s="210"/>
      <c r="F65" s="13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row>
    <row r="66" spans="1:553" s="44" customFormat="1" x14ac:dyDescent="0.55000000000000004">
      <c r="A66" s="73"/>
      <c r="B66" s="109" t="str">
        <f>'Data Validation Lists'!$B5</f>
        <v>لاينطبق على الجهة  - Not Applicable</v>
      </c>
      <c r="C66" s="228">
        <f>COUNTIFS('حالة الالتزام بالضوابط للمرفق 3'!K162:K169,'Data Validation Lists'!B5,'حالة الالتزام بالضوابط للمرفق 3'!F162:F169,"أساسي
Main Control",'حالة الالتزام بالضوابط للمرفق 3'!I162:I169,'Data Validation Lists'!B12)</f>
        <v>0</v>
      </c>
      <c r="D66" s="60"/>
      <c r="E66" s="51"/>
      <c r="F66" s="80"/>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row>
    <row r="67" spans="1:553" s="44" customFormat="1" x14ac:dyDescent="0.55000000000000004">
      <c r="A67" s="73"/>
      <c r="B67" s="61"/>
      <c r="C67" s="61"/>
      <c r="D67" s="207"/>
      <c r="E67" s="53"/>
      <c r="F67" s="80"/>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row>
    <row r="68" spans="1:553" s="44" customFormat="1" x14ac:dyDescent="0.55000000000000004">
      <c r="A68" s="73"/>
      <c r="B68" s="62"/>
      <c r="C68" s="63"/>
      <c r="D68" s="49"/>
      <c r="E68" s="59"/>
      <c r="F68" s="80"/>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row>
    <row r="69" spans="1:553" s="44" customFormat="1" x14ac:dyDescent="0.55000000000000004">
      <c r="A69" s="73"/>
      <c r="B69" s="62"/>
      <c r="C69" s="63"/>
      <c r="D69" s="49"/>
      <c r="E69" s="59"/>
      <c r="F69" s="80"/>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row>
    <row r="70" spans="1:553" s="44" customFormat="1" x14ac:dyDescent="0.55000000000000004">
      <c r="A70" s="73"/>
      <c r="B70" s="62"/>
      <c r="C70" s="63"/>
      <c r="D70" s="49"/>
      <c r="E70" s="59"/>
      <c r="F70" s="80"/>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row>
    <row r="71" spans="1:553" s="44" customFormat="1" x14ac:dyDescent="0.55000000000000004">
      <c r="A71" s="135"/>
      <c r="D71" s="47"/>
      <c r="E71" s="55"/>
      <c r="F71" s="136"/>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row>
    <row r="72" spans="1:553" s="44" customFormat="1" ht="20.5" x14ac:dyDescent="0.55000000000000004">
      <c r="A72" s="137"/>
      <c r="B72" s="57"/>
      <c r="C72" s="351"/>
      <c r="D72" s="351"/>
      <c r="E72" s="352"/>
      <c r="F72" s="13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row>
    <row r="73" spans="1:553" s="44" customFormat="1" ht="20.5" x14ac:dyDescent="0.55000000000000004">
      <c r="A73" s="141"/>
      <c r="B73" s="56"/>
      <c r="C73" s="211"/>
      <c r="D73" s="211"/>
      <c r="E73" s="212"/>
      <c r="F73" s="13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row>
    <row r="74" spans="1:553" s="44" customFormat="1" ht="20.5" x14ac:dyDescent="0.55000000000000004">
      <c r="A74" s="137"/>
      <c r="B74" s="57"/>
      <c r="C74" s="205"/>
      <c r="D74" s="205"/>
      <c r="E74" s="205"/>
      <c r="F74" s="13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row>
    <row r="75" spans="1:553" s="44" customFormat="1" x14ac:dyDescent="0.55000000000000004">
      <c r="A75" s="143"/>
      <c r="B75" s="58"/>
      <c r="C75" s="361"/>
      <c r="D75" s="361"/>
      <c r="E75" s="362"/>
      <c r="F75" s="13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row>
    <row r="76" spans="1:553" ht="24.5" x14ac:dyDescent="0.55000000000000004">
      <c r="A76" s="135"/>
      <c r="B76" s="363" t="s">
        <v>136</v>
      </c>
      <c r="C76" s="364"/>
      <c r="D76" s="364"/>
      <c r="E76" s="365"/>
      <c r="F76" s="136"/>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row>
    <row r="77" spans="1:553" s="44" customFormat="1" x14ac:dyDescent="0.55000000000000004">
      <c r="A77" s="137"/>
      <c r="B77" s="356"/>
      <c r="C77" s="356"/>
      <c r="D77" s="357"/>
      <c r="E77" s="358"/>
      <c r="F77" s="13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row>
    <row r="78" spans="1:553" s="44" customFormat="1" x14ac:dyDescent="0.55000000000000004">
      <c r="A78" s="137"/>
      <c r="B78" s="356"/>
      <c r="C78" s="356"/>
      <c r="D78" s="207"/>
      <c r="E78" s="53"/>
      <c r="F78" s="13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row>
    <row r="79" spans="1:553" s="44" customFormat="1" ht="20.5" x14ac:dyDescent="0.55000000000000004">
      <c r="A79" s="137"/>
      <c r="B79" s="359" t="s">
        <v>132</v>
      </c>
      <c r="C79" s="360"/>
      <c r="D79" s="49"/>
      <c r="E79" s="59"/>
      <c r="F79" s="13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row>
    <row r="80" spans="1:553" s="44" customFormat="1" x14ac:dyDescent="0.55000000000000004">
      <c r="A80" s="137"/>
      <c r="B80" s="109" t="str">
        <f>'Data Validation Lists'!$B2</f>
        <v>مطبق كليًا  - Implemented</v>
      </c>
      <c r="C80" s="228">
        <f>COUNTIFS('حالة الالتزام بالضوابط للمرفق 3'!K170:K175,'Data Validation Lists'!B2,'حالة الالتزام بالضوابط للمرفق 3'!F170:F175,"أساسي
Main Control",'حالة الالتزام بالضوابط للمرفق 3'!I170:I175,'Data Validation Lists'!B12)</f>
        <v>2</v>
      </c>
      <c r="D80" s="47"/>
      <c r="E80" s="55"/>
      <c r="F80" s="13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row>
    <row r="81" spans="1:553" s="44" customFormat="1" ht="20.5" x14ac:dyDescent="0.55000000000000004">
      <c r="A81" s="137"/>
      <c r="B81" s="109" t="str">
        <f>'Data Validation Lists'!$B3</f>
        <v>مطبق جزئيًا  - Partially Implemented</v>
      </c>
      <c r="C81" s="228">
        <f>COUNTIFS('حالة الالتزام بالضوابط للمرفق 3'!K170:K175,'Data Validation Lists'!B3,'حالة الالتزام بالضوابط للمرفق 3'!F170:F175,"أساسي
Main Control",'حالة الالتزام بالضوابط للمرفق 3'!I170:I175,'Data Validation Lists'!B12)</f>
        <v>0</v>
      </c>
      <c r="D81" s="205"/>
      <c r="E81" s="206"/>
      <c r="F81" s="13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row>
    <row r="82" spans="1:553" s="44" customFormat="1" x14ac:dyDescent="0.55000000000000004">
      <c r="A82" s="137"/>
      <c r="B82" s="109" t="str">
        <f>'Data Validation Lists'!$B4</f>
        <v>غير مطبق  - Not Implemented</v>
      </c>
      <c r="C82" s="228">
        <f>COUNTIFS('حالة الالتزام بالضوابط للمرفق 3'!K170:K175,'Data Validation Lists'!B4,'حالة الالتزام بالضوابط للمرفق 3'!F170:F175,"أساسي
Main Control",'حالة الالتزام بالضوابط للمرفق 3'!I170:I175,'Data Validation Lists'!B12)</f>
        <v>0</v>
      </c>
      <c r="D82" s="209"/>
      <c r="E82" s="210"/>
      <c r="F82" s="13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row>
    <row r="83" spans="1:553" s="44" customFormat="1" x14ac:dyDescent="0.55000000000000004">
      <c r="A83" s="73"/>
      <c r="B83" s="109" t="str">
        <f>'Data Validation Lists'!$B5</f>
        <v>لاينطبق على الجهة  - Not Applicable</v>
      </c>
      <c r="C83" s="228">
        <f>COUNTIFS('حالة الالتزام بالضوابط للمرفق 3'!K170:K175,'Data Validation Lists'!B5,'حالة الالتزام بالضوابط للمرفق 3'!F170:F175,"أساسي
Main Control",'حالة الالتزام بالضوابط للمرفق 3'!I170:I175,'Data Validation Lists'!B12)</f>
        <v>0</v>
      </c>
      <c r="D83" s="60"/>
      <c r="E83" s="51"/>
      <c r="F83" s="80"/>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row>
    <row r="84" spans="1:553" s="44" customFormat="1" x14ac:dyDescent="0.55000000000000004">
      <c r="A84" s="73"/>
      <c r="B84" s="61"/>
      <c r="C84" s="61"/>
      <c r="D84" s="207"/>
      <c r="E84" s="53"/>
      <c r="F84" s="80"/>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row>
    <row r="85" spans="1:553" s="44" customFormat="1" x14ac:dyDescent="0.55000000000000004">
      <c r="A85" s="73"/>
      <c r="B85" s="62"/>
      <c r="C85" s="63"/>
      <c r="D85" s="49"/>
      <c r="E85" s="59"/>
      <c r="F85" s="80"/>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row>
    <row r="86" spans="1:553" s="44" customFormat="1" x14ac:dyDescent="0.55000000000000004">
      <c r="A86" s="73"/>
      <c r="B86" s="62"/>
      <c r="C86" s="63"/>
      <c r="D86" s="49"/>
      <c r="E86" s="59"/>
      <c r="F86" s="80"/>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row>
    <row r="87" spans="1:553" s="44" customFormat="1" x14ac:dyDescent="0.55000000000000004">
      <c r="A87" s="73"/>
      <c r="B87" s="62"/>
      <c r="C87" s="63"/>
      <c r="D87" s="49"/>
      <c r="E87" s="59"/>
      <c r="F87" s="80"/>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row>
    <row r="88" spans="1:553" s="44" customFormat="1" x14ac:dyDescent="0.55000000000000004">
      <c r="A88" s="135"/>
      <c r="D88" s="47"/>
      <c r="E88" s="55"/>
      <c r="F88" s="136"/>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row>
    <row r="89" spans="1:553" s="44" customFormat="1" ht="20.5" x14ac:dyDescent="0.55000000000000004">
      <c r="A89" s="137"/>
      <c r="B89" s="57"/>
      <c r="C89" s="351"/>
      <c r="D89" s="351"/>
      <c r="E89" s="352"/>
      <c r="F89" s="13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row>
    <row r="90" spans="1:553" s="44" customFormat="1" x14ac:dyDescent="0.55000000000000004">
      <c r="A90" s="137"/>
      <c r="B90" s="356"/>
      <c r="C90" s="356"/>
      <c r="D90" s="207"/>
      <c r="E90" s="53"/>
      <c r="F90" s="13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row>
    <row r="91" spans="1:553" s="44" customFormat="1" x14ac:dyDescent="0.55000000000000004">
      <c r="A91" s="141"/>
      <c r="B91" s="369"/>
      <c r="C91" s="369"/>
      <c r="D91" s="208"/>
      <c r="E91" s="70"/>
      <c r="F91" s="13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row>
    <row r="92" spans="1:553" s="44" customFormat="1" ht="15" customHeight="1" x14ac:dyDescent="0.55000000000000004">
      <c r="A92" s="137"/>
      <c r="B92" s="202"/>
      <c r="C92" s="54"/>
      <c r="D92" s="47"/>
      <c r="E92" s="47"/>
      <c r="F92" s="13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row>
    <row r="93" spans="1:553" s="44" customFormat="1" ht="15" customHeight="1" x14ac:dyDescent="0.55000000000000004">
      <c r="A93" s="137"/>
      <c r="B93" s="202"/>
      <c r="C93" s="54"/>
      <c r="D93" s="47"/>
      <c r="E93" s="47"/>
      <c r="F93" s="13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row>
    <row r="94" spans="1:553" s="44" customFormat="1" ht="19" thickBot="1" x14ac:dyDescent="0.6">
      <c r="A94" s="139" t="s">
        <v>421</v>
      </c>
      <c r="B94" s="125" t="str">
        <f>الرئيسية!D11</f>
        <v>عام</v>
      </c>
      <c r="C94" s="125"/>
      <c r="D94" s="203" t="s">
        <v>422</v>
      </c>
      <c r="E94" s="125" t="str">
        <f>الرئيسية!G11</f>
        <v>أبيض</v>
      </c>
      <c r="F94" s="126"/>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row>
    <row r="95" spans="1:553" s="44" customFormat="1" x14ac:dyDescent="0.550000000000000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row>
    <row r="96" spans="1:553" s="44" customFormat="1" ht="24.65" customHeight="1" x14ac:dyDescent="0.550000000000000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row>
    <row r="97" spans="1:519" s="44" customFormat="1" x14ac:dyDescent="0.550000000000000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row>
    <row r="98" spans="1:519" s="44" customFormat="1" x14ac:dyDescent="0.550000000000000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row>
    <row r="99" spans="1:519" s="44" customFormat="1" x14ac:dyDescent="0.550000000000000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row>
    <row r="100" spans="1:519" s="44" customFormat="1" ht="1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row>
    <row r="101" spans="1:519" s="44" customFormat="1" ht="1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row>
    <row r="102" spans="1:519" s="44" customFormat="1" ht="1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row>
    <row r="103" spans="1:519" s="44" customFormat="1" ht="15" customHeight="1" x14ac:dyDescent="0.550000000000000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row>
    <row r="104" spans="1:519" s="44" customFormat="1" ht="15" customHeight="1" x14ac:dyDescent="0.550000000000000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row>
    <row r="105" spans="1:519" s="44" customFormat="1" ht="15" customHeight="1" x14ac:dyDescent="0.550000000000000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row>
    <row r="106" spans="1:519" s="44" customFormat="1" ht="15" customHeight="1" x14ac:dyDescent="0.550000000000000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row>
    <row r="107" spans="1:519" s="44" customFormat="1" ht="15" customHeight="1" x14ac:dyDescent="0.550000000000000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row>
    <row r="108" spans="1:519" s="44" customFormat="1" ht="15" customHeight="1" x14ac:dyDescent="0.550000000000000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row>
    <row r="109" spans="1:519" s="44" customFormat="1" ht="15" customHeight="1" x14ac:dyDescent="0.550000000000000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row>
    <row r="110" spans="1:519" s="44" customFormat="1" x14ac:dyDescent="0.550000000000000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row>
    <row r="111" spans="1:519" s="44" customForma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row>
    <row r="112" spans="1:519" s="44" customForma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row>
    <row r="113" spans="1:271" s="44" customFormat="1" x14ac:dyDescent="0.550000000000000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row>
    <row r="114" spans="1:271" s="44" customFormat="1" ht="29.5" customHeight="1" x14ac:dyDescent="0.550000000000000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row>
    <row r="115" spans="1:271" s="44" customFormat="1" x14ac:dyDescent="0.550000000000000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row>
    <row r="116" spans="1:271" s="44" customFormat="1" x14ac:dyDescent="0.550000000000000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row>
    <row r="117" spans="1:271" s="44" customForma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row>
    <row r="118" spans="1:271" s="44" customFormat="1" x14ac:dyDescent="0.550000000000000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row>
    <row r="119" spans="1:271" s="44" customFormat="1" x14ac:dyDescent="0.550000000000000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row>
    <row r="120" spans="1:271" s="44" customForma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row>
    <row r="121" spans="1:271" s="44" customForma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row>
    <row r="122" spans="1:271" s="44" customFormat="1" x14ac:dyDescent="0.5500000000000000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row>
    <row r="123" spans="1:271" s="44" customFormat="1" x14ac:dyDescent="0.5500000000000000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row>
    <row r="124" spans="1:271" s="44" customFormat="1" x14ac:dyDescent="0.5500000000000000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row>
    <row r="125" spans="1:271" s="44" customFormat="1" ht="29.5" customHeight="1" x14ac:dyDescent="0.550000000000000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row>
    <row r="126" spans="1:271" s="44" customFormat="1" x14ac:dyDescent="0.5500000000000000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row>
    <row r="127" spans="1:271" s="44" customFormat="1" x14ac:dyDescent="0.5500000000000000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row>
    <row r="128" spans="1:271" s="44" customFormat="1" x14ac:dyDescent="0.550000000000000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row>
    <row r="129" spans="1:271" s="44" customFormat="1" x14ac:dyDescent="0.550000000000000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row>
    <row r="130" spans="1:271" s="44" customFormat="1" x14ac:dyDescent="0.5500000000000000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row>
    <row r="131" spans="1:271" s="44" customFormat="1" x14ac:dyDescent="0.5500000000000000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row>
    <row r="132" spans="1:271" s="44" customForma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row>
    <row r="133" spans="1:271" s="44" customFormat="1" x14ac:dyDescent="0.5500000000000000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row>
    <row r="134" spans="1:271" s="44" customFormat="1" x14ac:dyDescent="0.5500000000000000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row>
    <row r="135" spans="1:271" s="44" customForma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row>
    <row r="136" spans="1:271" s="44" customFormat="1" x14ac:dyDescent="0.5500000000000000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row>
    <row r="137" spans="1:271" s="44" customFormat="1" x14ac:dyDescent="0.5500000000000000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row>
    <row r="138" spans="1:271" s="44" customFormat="1" x14ac:dyDescent="0.5500000000000000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row>
    <row r="139" spans="1:271" s="44" customFormat="1" x14ac:dyDescent="0.5500000000000000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row>
    <row r="140" spans="1:271" s="44" customFormat="1" x14ac:dyDescent="0.550000000000000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row>
    <row r="141" spans="1:271" s="44" customFormat="1" ht="29.5" customHeight="1" x14ac:dyDescent="0.5500000000000000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row>
    <row r="142" spans="1:271" s="44" customFormat="1" x14ac:dyDescent="0.5500000000000000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row>
    <row r="143" spans="1:271" s="44" customFormat="1" x14ac:dyDescent="0.550000000000000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row>
    <row r="144" spans="1:271" s="44" customFormat="1" x14ac:dyDescent="0.5500000000000000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row>
    <row r="145" spans="1:271" s="44" customFormat="1" x14ac:dyDescent="0.5500000000000000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row>
    <row r="146" spans="1:271" s="44" customForma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row>
    <row r="147" spans="1:271" s="44" customForma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row>
    <row r="148" spans="1:271" s="44" customForma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row>
    <row r="149" spans="1:271" s="44" customFormat="1" x14ac:dyDescent="0.5500000000000000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row>
    <row r="150" spans="1:271" s="44" customFormat="1" x14ac:dyDescent="0.5500000000000000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row>
    <row r="151" spans="1:271" s="44" customFormat="1" x14ac:dyDescent="0.5500000000000000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row>
    <row r="152" spans="1:271" s="44" customFormat="1" x14ac:dyDescent="0.5500000000000000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row>
    <row r="153" spans="1:271" s="44" customFormat="1" x14ac:dyDescent="0.5500000000000000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row>
    <row r="154" spans="1:271" s="44" customFormat="1" x14ac:dyDescent="0.550000000000000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row>
    <row r="155" spans="1:271" s="44" customFormat="1" x14ac:dyDescent="0.550000000000000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row>
    <row r="156" spans="1:271" s="44" customFormat="1" x14ac:dyDescent="0.550000000000000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row>
    <row r="157" spans="1:271" s="44" customFormat="1" x14ac:dyDescent="0.5500000000000000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row>
    <row r="158" spans="1:271" s="44" customFormat="1" ht="29.5" customHeight="1" x14ac:dyDescent="0.5500000000000000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row>
    <row r="159" spans="1:271" s="44" customFormat="1" x14ac:dyDescent="0.5500000000000000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row>
    <row r="160" spans="1:271" s="44" customFormat="1" x14ac:dyDescent="0.5500000000000000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row>
    <row r="161" spans="1:271" s="44" customFormat="1" x14ac:dyDescent="0.5500000000000000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row>
    <row r="162" spans="1:271" s="44" customFormat="1" x14ac:dyDescent="0.5500000000000000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row>
    <row r="163" spans="1:271" s="44" customFormat="1" x14ac:dyDescent="0.5500000000000000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row>
    <row r="164" spans="1:271" s="44" customFormat="1" x14ac:dyDescent="0.5500000000000000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row>
    <row r="165" spans="1:271" s="44" customFormat="1" x14ac:dyDescent="0.5500000000000000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row>
    <row r="166" spans="1:271" s="44" customFormat="1" x14ac:dyDescent="0.5500000000000000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row>
    <row r="167" spans="1:271" s="44" customFormat="1" x14ac:dyDescent="0.5500000000000000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row>
    <row r="168" spans="1:271" s="44" customFormat="1" x14ac:dyDescent="0.5500000000000000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row>
    <row r="169" spans="1:271" s="44" customFormat="1" x14ac:dyDescent="0.5500000000000000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row>
    <row r="170" spans="1:271" s="44" customFormat="1" x14ac:dyDescent="0.5500000000000000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row>
    <row r="171" spans="1:271" s="44" customFormat="1" x14ac:dyDescent="0.5500000000000000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row>
    <row r="172" spans="1:271" s="44" customFormat="1" x14ac:dyDescent="0.5500000000000000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row>
    <row r="173" spans="1:271" s="44" customFormat="1" x14ac:dyDescent="0.5500000000000000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row>
    <row r="174" spans="1:271" s="44" customFormat="1" x14ac:dyDescent="0.5500000000000000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row>
    <row r="175" spans="1:271" s="44" customFormat="1" x14ac:dyDescent="0.5500000000000000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row>
    <row r="176" spans="1:271" s="44" customFormat="1" x14ac:dyDescent="0.5500000000000000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row>
    <row r="177" spans="1:271" s="44" customFormat="1" ht="29.5" customHeight="1" x14ac:dyDescent="0.5500000000000000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row>
    <row r="178" spans="1:271" s="44" customFormat="1" x14ac:dyDescent="0.5500000000000000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row>
    <row r="179" spans="1:271" s="44" customFormat="1" x14ac:dyDescent="0.5500000000000000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row>
    <row r="180" spans="1:271" s="44" customFormat="1" x14ac:dyDescent="0.5500000000000000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row>
    <row r="181" spans="1:271" s="44" customFormat="1" x14ac:dyDescent="0.5500000000000000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row>
    <row r="182" spans="1:271" s="44" customFormat="1" x14ac:dyDescent="0.5500000000000000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row>
    <row r="183" spans="1:271" s="44" customFormat="1" x14ac:dyDescent="0.5500000000000000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row>
    <row r="184" spans="1:271" s="44" customFormat="1" x14ac:dyDescent="0.5500000000000000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row>
    <row r="185" spans="1:271" s="44" customFormat="1" x14ac:dyDescent="0.5500000000000000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row>
    <row r="186" spans="1:271" s="44" customFormat="1" x14ac:dyDescent="0.5500000000000000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row>
    <row r="187" spans="1:271" s="44" customFormat="1" ht="29.5" customHeight="1" x14ac:dyDescent="0.5500000000000000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row>
    <row r="188" spans="1:271" s="44" customFormat="1" x14ac:dyDescent="0.5500000000000000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row>
    <row r="189" spans="1:271" s="44" customFormat="1" x14ac:dyDescent="0.5500000000000000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row>
    <row r="190" spans="1:271" s="44" customFormat="1" x14ac:dyDescent="0.5500000000000000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row>
    <row r="191" spans="1:271" s="44" customFormat="1" x14ac:dyDescent="0.5500000000000000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row>
    <row r="192" spans="1:271" s="44" customFormat="1" x14ac:dyDescent="0.5500000000000000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row>
    <row r="193" spans="1:271" s="44" customFormat="1" x14ac:dyDescent="0.5500000000000000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row>
    <row r="194" spans="1:271" s="44" customFormat="1" x14ac:dyDescent="0.5500000000000000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row>
    <row r="195" spans="1:271" s="44" customFormat="1" x14ac:dyDescent="0.5500000000000000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row>
    <row r="196" spans="1:271" s="44" customFormat="1" ht="29.5" customHeight="1" x14ac:dyDescent="0.5500000000000000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row>
    <row r="197" spans="1:271" s="44" customFormat="1" x14ac:dyDescent="0.5500000000000000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row>
    <row r="198" spans="1:271" s="44" customFormat="1" x14ac:dyDescent="0.5500000000000000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row>
    <row r="199" spans="1:271" s="44" customFormat="1" x14ac:dyDescent="0.5500000000000000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row>
    <row r="200" spans="1:271" s="44" customFormat="1" x14ac:dyDescent="0.5500000000000000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row>
    <row r="201" spans="1:271" s="44" customFormat="1" x14ac:dyDescent="0.5500000000000000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row>
    <row r="202" spans="1:271" s="44" customFormat="1" x14ac:dyDescent="0.5500000000000000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row>
    <row r="203" spans="1:271" s="44" customFormat="1" x14ac:dyDescent="0.5500000000000000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row>
    <row r="204" spans="1:271" s="44" customFormat="1" x14ac:dyDescent="0.550000000000000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row>
    <row r="205" spans="1:271" s="44" customFormat="1" x14ac:dyDescent="0.5500000000000000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row>
    <row r="206" spans="1:271" s="44" customFormat="1" x14ac:dyDescent="0.5500000000000000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row>
    <row r="207" spans="1:271" s="44" customFormat="1" x14ac:dyDescent="0.5500000000000000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row>
    <row r="208" spans="1:271" s="44" customFormat="1" x14ac:dyDescent="0.5500000000000000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row>
    <row r="209" spans="1:271" s="44" customFormat="1" x14ac:dyDescent="0.5500000000000000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row>
    <row r="210" spans="1:271" s="44" customFormat="1" ht="29.5" customHeight="1" x14ac:dyDescent="0.5500000000000000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row>
    <row r="211" spans="1:271" s="44" customFormat="1" x14ac:dyDescent="0.5500000000000000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row>
    <row r="212" spans="1:271" s="44" customFormat="1" x14ac:dyDescent="0.5500000000000000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row>
    <row r="213" spans="1:271" s="44" customFormat="1" x14ac:dyDescent="0.5500000000000000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row>
    <row r="214" spans="1:271" s="44" customFormat="1" x14ac:dyDescent="0.550000000000000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row>
    <row r="215" spans="1:271" s="44" customFormat="1" x14ac:dyDescent="0.550000000000000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row>
    <row r="216" spans="1:271" s="44" customFormat="1" x14ac:dyDescent="0.5500000000000000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row>
    <row r="217" spans="1:271" s="44" customFormat="1" ht="29.5" customHeight="1" x14ac:dyDescent="0.5500000000000000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row>
    <row r="218" spans="1:271" s="44" customFormat="1" x14ac:dyDescent="0.5500000000000000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row>
    <row r="219" spans="1:271" s="44" customFormat="1" x14ac:dyDescent="0.5500000000000000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row>
    <row r="220" spans="1:271" s="44" customFormat="1" x14ac:dyDescent="0.5500000000000000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row>
    <row r="221" spans="1:271" s="44" customFormat="1" x14ac:dyDescent="0.5500000000000000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row>
    <row r="222" spans="1:271" s="44" customFormat="1" x14ac:dyDescent="0.5500000000000000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row>
    <row r="223" spans="1:271" s="44" customFormat="1" x14ac:dyDescent="0.5500000000000000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c r="IX223" s="48"/>
      <c r="IY223" s="48"/>
      <c r="IZ223" s="48"/>
      <c r="JA223" s="48"/>
      <c r="JB223" s="48"/>
      <c r="JC223" s="48"/>
      <c r="JD223" s="48"/>
      <c r="JE223" s="48"/>
      <c r="JF223" s="48"/>
      <c r="JG223" s="48"/>
      <c r="JH223" s="48"/>
      <c r="JI223" s="48"/>
      <c r="JJ223" s="48"/>
      <c r="JK223" s="48"/>
    </row>
    <row r="224" spans="1:271" s="44" customFormat="1" x14ac:dyDescent="0.5500000000000000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c r="IX224" s="48"/>
      <c r="IY224" s="48"/>
      <c r="IZ224" s="48"/>
      <c r="JA224" s="48"/>
      <c r="JB224" s="48"/>
      <c r="JC224" s="48"/>
      <c r="JD224" s="48"/>
      <c r="JE224" s="48"/>
      <c r="JF224" s="48"/>
      <c r="JG224" s="48"/>
      <c r="JH224" s="48"/>
      <c r="JI224" s="48"/>
      <c r="JJ224" s="48"/>
      <c r="JK224" s="48"/>
    </row>
    <row r="225" spans="1:271" s="44" customFormat="1" x14ac:dyDescent="0.5500000000000000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c r="IX225" s="48"/>
      <c r="IY225" s="48"/>
      <c r="IZ225" s="48"/>
      <c r="JA225" s="48"/>
      <c r="JB225" s="48"/>
      <c r="JC225" s="48"/>
      <c r="JD225" s="48"/>
      <c r="JE225" s="48"/>
      <c r="JF225" s="48"/>
      <c r="JG225" s="48"/>
      <c r="JH225" s="48"/>
      <c r="JI225" s="48"/>
      <c r="JJ225" s="48"/>
      <c r="JK225" s="48"/>
    </row>
    <row r="226" spans="1:271" s="44" customFormat="1" ht="29.5" customHeight="1" x14ac:dyDescent="0.5500000000000000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row>
    <row r="227" spans="1:271" s="44" customFormat="1" x14ac:dyDescent="0.5500000000000000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c r="IX227" s="48"/>
      <c r="IY227" s="48"/>
      <c r="IZ227" s="48"/>
      <c r="JA227" s="48"/>
      <c r="JB227" s="48"/>
      <c r="JC227" s="48"/>
      <c r="JD227" s="48"/>
      <c r="JE227" s="48"/>
      <c r="JF227" s="48"/>
      <c r="JG227" s="48"/>
      <c r="JH227" s="48"/>
      <c r="JI227" s="48"/>
      <c r="JJ227" s="48"/>
      <c r="JK227" s="48"/>
    </row>
    <row r="228" spans="1:271" s="44" customFormat="1" x14ac:dyDescent="0.5500000000000000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row>
    <row r="229" spans="1:271" s="44" customFormat="1" x14ac:dyDescent="0.5500000000000000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row>
    <row r="230" spans="1:271" s="44" customFormat="1" x14ac:dyDescent="0.5500000000000000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c r="JB230" s="48"/>
      <c r="JC230" s="48"/>
      <c r="JD230" s="48"/>
      <c r="JE230" s="48"/>
      <c r="JF230" s="48"/>
      <c r="JG230" s="48"/>
      <c r="JH230" s="48"/>
      <c r="JI230" s="48"/>
      <c r="JJ230" s="48"/>
      <c r="JK230" s="48"/>
    </row>
    <row r="231" spans="1:271" s="44" customFormat="1" x14ac:dyDescent="0.5500000000000000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c r="IX231" s="48"/>
      <c r="IY231" s="48"/>
      <c r="IZ231" s="48"/>
      <c r="JA231" s="48"/>
      <c r="JB231" s="48"/>
      <c r="JC231" s="48"/>
      <c r="JD231" s="48"/>
      <c r="JE231" s="48"/>
      <c r="JF231" s="48"/>
      <c r="JG231" s="48"/>
      <c r="JH231" s="48"/>
      <c r="JI231" s="48"/>
      <c r="JJ231" s="48"/>
      <c r="JK231" s="48"/>
    </row>
    <row r="232" spans="1:271" s="44" customFormat="1" x14ac:dyDescent="0.5500000000000000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c r="IX232" s="48"/>
      <c r="IY232" s="48"/>
      <c r="IZ232" s="48"/>
      <c r="JA232" s="48"/>
      <c r="JB232" s="48"/>
      <c r="JC232" s="48"/>
      <c r="JD232" s="48"/>
      <c r="JE232" s="48"/>
      <c r="JF232" s="48"/>
      <c r="JG232" s="48"/>
      <c r="JH232" s="48"/>
      <c r="JI232" s="48"/>
      <c r="JJ232" s="48"/>
      <c r="JK232" s="48"/>
    </row>
    <row r="233" spans="1:271" s="44" customFormat="1" x14ac:dyDescent="0.5500000000000000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row>
    <row r="234" spans="1:271" s="44" customFormat="1" x14ac:dyDescent="0.5500000000000000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row>
    <row r="235" spans="1:271" s="44" customFormat="1" x14ac:dyDescent="0.5500000000000000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row>
    <row r="236" spans="1:271" s="44" customFormat="1" x14ac:dyDescent="0.5500000000000000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row>
    <row r="237" spans="1:271" s="44" customFormat="1" ht="29.5" customHeight="1" x14ac:dyDescent="0.5500000000000000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row>
    <row r="238" spans="1:271" s="44" customFormat="1" x14ac:dyDescent="0.5500000000000000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row>
    <row r="239" spans="1:271" s="44" customFormat="1" x14ac:dyDescent="0.5500000000000000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row>
    <row r="240" spans="1:271" s="44" customFormat="1" x14ac:dyDescent="0.5500000000000000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row>
    <row r="241" spans="1:271" s="44" customFormat="1" x14ac:dyDescent="0.5500000000000000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row>
    <row r="242" spans="1:271" s="44" customFormat="1" x14ac:dyDescent="0.5500000000000000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row>
    <row r="243" spans="1:271" s="44" customFormat="1" x14ac:dyDescent="0.5500000000000000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row>
    <row r="244" spans="1:271" s="44" customFormat="1" x14ac:dyDescent="0.5500000000000000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row>
    <row r="245" spans="1:271" s="44" customFormat="1" x14ac:dyDescent="0.5500000000000000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row>
    <row r="246" spans="1:271" s="44" customFormat="1" x14ac:dyDescent="0.5500000000000000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row>
    <row r="247" spans="1:271" s="44" customFormat="1" ht="29.5" customHeight="1" x14ac:dyDescent="0.5500000000000000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row>
    <row r="248" spans="1:271" s="44" customFormat="1" x14ac:dyDescent="0.5500000000000000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row>
    <row r="249" spans="1:271" s="44" customFormat="1" x14ac:dyDescent="0.5500000000000000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row>
    <row r="250" spans="1:271" s="44" customFormat="1" x14ac:dyDescent="0.5500000000000000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row>
    <row r="251" spans="1:271" s="44" customFormat="1" x14ac:dyDescent="0.5500000000000000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row>
    <row r="252" spans="1:271" s="44" customFormat="1" x14ac:dyDescent="0.5500000000000000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row>
    <row r="253" spans="1:271" s="44" customFormat="1" x14ac:dyDescent="0.5500000000000000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row>
    <row r="254" spans="1:271" s="44" customFormat="1" x14ac:dyDescent="0.5500000000000000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row>
    <row r="255" spans="1:271" s="44" customFormat="1" x14ac:dyDescent="0.5500000000000000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row>
    <row r="256" spans="1:271" s="44" customFormat="1" x14ac:dyDescent="0.5500000000000000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row>
    <row r="257" spans="1:271" s="44" customFormat="1" x14ac:dyDescent="0.5500000000000000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row>
    <row r="258" spans="1:271" s="44" customFormat="1" x14ac:dyDescent="0.5500000000000000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row>
    <row r="259" spans="1:271" s="44" customFormat="1" x14ac:dyDescent="0.5500000000000000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row>
    <row r="260" spans="1:271" s="44" customFormat="1" x14ac:dyDescent="0.5500000000000000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row>
    <row r="261" spans="1:271" s="44" customFormat="1" x14ac:dyDescent="0.5500000000000000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row>
    <row r="262" spans="1:271" s="44" customFormat="1" x14ac:dyDescent="0.5500000000000000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row>
    <row r="263" spans="1:271" s="44" customFormat="1" x14ac:dyDescent="0.5500000000000000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row>
    <row r="264" spans="1:271" s="44" customFormat="1" x14ac:dyDescent="0.5500000000000000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row>
    <row r="265" spans="1:271" s="44" customFormat="1" ht="29.5" customHeight="1" x14ac:dyDescent="0.5500000000000000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row>
    <row r="266" spans="1:271" s="44" customForma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row>
    <row r="267" spans="1:271" s="44" customFormat="1" x14ac:dyDescent="0.5500000000000000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row>
    <row r="268" spans="1:271" s="44" customFormat="1" x14ac:dyDescent="0.5500000000000000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row>
    <row r="269" spans="1:271" s="44" customForma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row>
    <row r="270" spans="1:271" s="44" customFormat="1" x14ac:dyDescent="0.5500000000000000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row>
    <row r="271" spans="1:271" s="44" customFormat="1" x14ac:dyDescent="0.5500000000000000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row>
    <row r="272" spans="1:271" s="44" customFormat="1" x14ac:dyDescent="0.5500000000000000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row>
    <row r="273" spans="1:271" s="44" customFormat="1" x14ac:dyDescent="0.5500000000000000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row>
    <row r="274" spans="1:271" s="44" customFormat="1" x14ac:dyDescent="0.5500000000000000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row>
    <row r="275" spans="1:271" s="44" customFormat="1" x14ac:dyDescent="0.5500000000000000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row>
    <row r="276" spans="1:271" s="44" customFormat="1" x14ac:dyDescent="0.5500000000000000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row>
    <row r="277" spans="1:271" s="44" customFormat="1" x14ac:dyDescent="0.5500000000000000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row>
    <row r="278" spans="1:271" s="44" customFormat="1" x14ac:dyDescent="0.5500000000000000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row>
    <row r="279" spans="1:271" s="44" customFormat="1" x14ac:dyDescent="0.5500000000000000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row>
    <row r="280" spans="1:271" s="44" customFormat="1" x14ac:dyDescent="0.5500000000000000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row>
    <row r="281" spans="1:271" s="44" customFormat="1" ht="29.5" customHeight="1" x14ac:dyDescent="0.5500000000000000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row>
    <row r="282" spans="1:271" s="44" customFormat="1" x14ac:dyDescent="0.5500000000000000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row>
    <row r="283" spans="1:271" s="44" customFormat="1" x14ac:dyDescent="0.5500000000000000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row>
    <row r="284" spans="1:271" s="44" customFormat="1" x14ac:dyDescent="0.5500000000000000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row>
    <row r="285" spans="1:271" s="44" customFormat="1" x14ac:dyDescent="0.5500000000000000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row>
    <row r="286" spans="1:271" s="44" customFormat="1" x14ac:dyDescent="0.5500000000000000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row>
    <row r="287" spans="1:271" s="44" customFormat="1" x14ac:dyDescent="0.550000000000000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row>
    <row r="288" spans="1:271" s="44" customFormat="1" x14ac:dyDescent="0.550000000000000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row>
    <row r="289" spans="1:271" s="44" customFormat="1" x14ac:dyDescent="0.5500000000000000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row>
    <row r="290" spans="1:271" s="44" customFormat="1" x14ac:dyDescent="0.5500000000000000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row>
    <row r="291" spans="1:271" s="44" customFormat="1" x14ac:dyDescent="0.5500000000000000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row>
    <row r="292" spans="1:271" s="44" customFormat="1" x14ac:dyDescent="0.5500000000000000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row>
    <row r="293" spans="1:271" s="44" customFormat="1" x14ac:dyDescent="0.5500000000000000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row>
    <row r="294" spans="1:271" s="44" customFormat="1" ht="29.5" customHeight="1" x14ac:dyDescent="0.5500000000000000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row>
    <row r="295" spans="1:271" s="44" customFormat="1" x14ac:dyDescent="0.5500000000000000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row>
    <row r="296" spans="1:271" s="44" customFormat="1" x14ac:dyDescent="0.5500000000000000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row>
    <row r="297" spans="1:271" s="44" customFormat="1" x14ac:dyDescent="0.5500000000000000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row>
    <row r="298" spans="1:271" s="44" customFormat="1" x14ac:dyDescent="0.5500000000000000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row>
    <row r="299" spans="1:271" s="44" customFormat="1" x14ac:dyDescent="0.5500000000000000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row>
    <row r="300" spans="1:271" s="44" customFormat="1" x14ac:dyDescent="0.5500000000000000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row>
    <row r="301" spans="1:271" s="44" customFormat="1" x14ac:dyDescent="0.5500000000000000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row>
    <row r="302" spans="1:271" s="44" customFormat="1" x14ac:dyDescent="0.5500000000000000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row>
    <row r="303" spans="1:271" s="44" customFormat="1" x14ac:dyDescent="0.5500000000000000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c r="IX303" s="48"/>
      <c r="IY303" s="48"/>
      <c r="IZ303" s="48"/>
      <c r="JA303" s="48"/>
      <c r="JB303" s="48"/>
      <c r="JC303" s="48"/>
      <c r="JD303" s="48"/>
      <c r="JE303" s="48"/>
      <c r="JF303" s="48"/>
      <c r="JG303" s="48"/>
      <c r="JH303" s="48"/>
      <c r="JI303" s="48"/>
      <c r="JJ303" s="48"/>
      <c r="JK303" s="48"/>
    </row>
    <row r="304" spans="1:271" s="44" customFormat="1" x14ac:dyDescent="0.550000000000000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c r="IX304" s="48"/>
      <c r="IY304" s="48"/>
      <c r="IZ304" s="48"/>
      <c r="JA304" s="48"/>
      <c r="JB304" s="48"/>
      <c r="JC304" s="48"/>
      <c r="JD304" s="48"/>
      <c r="JE304" s="48"/>
      <c r="JF304" s="48"/>
      <c r="JG304" s="48"/>
      <c r="JH304" s="48"/>
      <c r="JI304" s="48"/>
      <c r="JJ304" s="48"/>
      <c r="JK304" s="48"/>
    </row>
    <row r="305" spans="1:271" s="44" customFormat="1" x14ac:dyDescent="0.5500000000000000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c r="IX305" s="48"/>
      <c r="IY305" s="48"/>
      <c r="IZ305" s="48"/>
      <c r="JA305" s="48"/>
      <c r="JB305" s="48"/>
      <c r="JC305" s="48"/>
      <c r="JD305" s="48"/>
      <c r="JE305" s="48"/>
      <c r="JF305" s="48"/>
      <c r="JG305" s="48"/>
      <c r="JH305" s="48"/>
      <c r="JI305" s="48"/>
      <c r="JJ305" s="48"/>
      <c r="JK305" s="48"/>
    </row>
    <row r="306" spans="1:271" s="44" customFormat="1" x14ac:dyDescent="0.5500000000000000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c r="IX306" s="48"/>
      <c r="IY306" s="48"/>
      <c r="IZ306" s="48"/>
      <c r="JA306" s="48"/>
      <c r="JB306" s="48"/>
      <c r="JC306" s="48"/>
      <c r="JD306" s="48"/>
      <c r="JE306" s="48"/>
      <c r="JF306" s="48"/>
      <c r="JG306" s="48"/>
      <c r="JH306" s="48"/>
      <c r="JI306" s="48"/>
      <c r="JJ306" s="48"/>
      <c r="JK306" s="48"/>
    </row>
    <row r="307" spans="1:271" s="44" customFormat="1" x14ac:dyDescent="0.5500000000000000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c r="IX307" s="48"/>
      <c r="IY307" s="48"/>
      <c r="IZ307" s="48"/>
      <c r="JA307" s="48"/>
      <c r="JB307" s="48"/>
      <c r="JC307" s="48"/>
      <c r="JD307" s="48"/>
      <c r="JE307" s="48"/>
      <c r="JF307" s="48"/>
      <c r="JG307" s="48"/>
      <c r="JH307" s="48"/>
      <c r="JI307" s="48"/>
      <c r="JJ307" s="48"/>
      <c r="JK307" s="48"/>
    </row>
    <row r="308" spans="1:271" s="44" customFormat="1" x14ac:dyDescent="0.5500000000000000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c r="IX308" s="48"/>
      <c r="IY308" s="48"/>
      <c r="IZ308" s="48"/>
      <c r="JA308" s="48"/>
      <c r="JB308" s="48"/>
      <c r="JC308" s="48"/>
      <c r="JD308" s="48"/>
      <c r="JE308" s="48"/>
      <c r="JF308" s="48"/>
      <c r="JG308" s="48"/>
      <c r="JH308" s="48"/>
      <c r="JI308" s="48"/>
      <c r="JJ308" s="48"/>
      <c r="JK308" s="48"/>
    </row>
    <row r="309" spans="1:271" s="44" customFormat="1" x14ac:dyDescent="0.5500000000000000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c r="IX309" s="48"/>
      <c r="IY309" s="48"/>
      <c r="IZ309" s="48"/>
      <c r="JA309" s="48"/>
      <c r="JB309" s="48"/>
      <c r="JC309" s="48"/>
      <c r="JD309" s="48"/>
      <c r="JE309" s="48"/>
      <c r="JF309" s="48"/>
      <c r="JG309" s="48"/>
      <c r="JH309" s="48"/>
      <c r="JI309" s="48"/>
      <c r="JJ309" s="48"/>
      <c r="JK309" s="48"/>
    </row>
    <row r="310" spans="1:271" s="44" customFormat="1" ht="29.5" customHeight="1" x14ac:dyDescent="0.5500000000000000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c r="IX310" s="48"/>
      <c r="IY310" s="48"/>
      <c r="IZ310" s="48"/>
      <c r="JA310" s="48"/>
      <c r="JB310" s="48"/>
      <c r="JC310" s="48"/>
      <c r="JD310" s="48"/>
      <c r="JE310" s="48"/>
      <c r="JF310" s="48"/>
      <c r="JG310" s="48"/>
      <c r="JH310" s="48"/>
      <c r="JI310" s="48"/>
      <c r="JJ310" s="48"/>
      <c r="JK310" s="48"/>
    </row>
    <row r="311" spans="1:271" s="44" customFormat="1" x14ac:dyDescent="0.5500000000000000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row>
    <row r="312" spans="1:271" s="44" customFormat="1" x14ac:dyDescent="0.5500000000000000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row>
    <row r="313" spans="1:271" s="44" customFormat="1" x14ac:dyDescent="0.5500000000000000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row>
    <row r="314" spans="1:271" s="44" customFormat="1" x14ac:dyDescent="0.5500000000000000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row>
    <row r="315" spans="1:271" s="44" customFormat="1" x14ac:dyDescent="0.5500000000000000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row>
    <row r="316" spans="1:271" s="44" customFormat="1" x14ac:dyDescent="0.5500000000000000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row>
    <row r="317" spans="1:271" s="44" customFormat="1" x14ac:dyDescent="0.5500000000000000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row>
    <row r="318" spans="1:271" s="44" customFormat="1" x14ac:dyDescent="0.5500000000000000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row>
    <row r="319" spans="1:271" s="44" customFormat="1" x14ac:dyDescent="0.5500000000000000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row>
    <row r="320" spans="1:271" s="44" customFormat="1" x14ac:dyDescent="0.5500000000000000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row>
    <row r="321" spans="1:271" s="44" customFormat="1" x14ac:dyDescent="0.5500000000000000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row>
    <row r="322" spans="1:271" s="71" customFormat="1" x14ac:dyDescent="0.5500000000000000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row>
  </sheetData>
  <sheetProtection algorithmName="SHA-512" hashValue="Jsk+BzheQ2yvhzfShfWOtotgEGsBXR98/Cb3vzvBxW7Kj2SJlNLhK9t+Cn0jRlUQweCR8lQxD2Z/k83jycRLAw==" saltValue="kff6lUgFS7NkyAHy/M0+GQ==" spinCount="100000" sheet="1" objects="1" scenarios="1"/>
  <mergeCells count="33">
    <mergeCell ref="B24:B25"/>
    <mergeCell ref="C24:C25"/>
    <mergeCell ref="D24:E24"/>
    <mergeCell ref="B5:E5"/>
    <mergeCell ref="B7:C7"/>
    <mergeCell ref="C19:E19"/>
    <mergeCell ref="C22:E22"/>
    <mergeCell ref="B23:E23"/>
    <mergeCell ref="B26:C26"/>
    <mergeCell ref="C36:E36"/>
    <mergeCell ref="C40:E40"/>
    <mergeCell ref="B41:E41"/>
    <mergeCell ref="B42:B43"/>
    <mergeCell ref="C42:C43"/>
    <mergeCell ref="D42:E42"/>
    <mergeCell ref="B44:C44"/>
    <mergeCell ref="C54:E54"/>
    <mergeCell ref="C55:E55"/>
    <mergeCell ref="B59:E59"/>
    <mergeCell ref="B60:B61"/>
    <mergeCell ref="C60:C61"/>
    <mergeCell ref="D60:E60"/>
    <mergeCell ref="B79:C79"/>
    <mergeCell ref="C89:E89"/>
    <mergeCell ref="B90:B91"/>
    <mergeCell ref="C90:C91"/>
    <mergeCell ref="B62:C62"/>
    <mergeCell ref="C72:E72"/>
    <mergeCell ref="C75:E75"/>
    <mergeCell ref="B76:E76"/>
    <mergeCell ref="B77:B78"/>
    <mergeCell ref="C77:C78"/>
    <mergeCell ref="D77:E77"/>
  </mergeCell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5" operator="equal" id="{6C0673EA-7616-44C4-A9D9-2C34B412759B}">
            <xm:f>'Data Validation Lists'!$B$5</xm:f>
            <x14:dxf>
              <font>
                <b/>
                <i val="0"/>
                <color theme="0"/>
              </font>
              <fill>
                <patternFill>
                  <bgColor rgb="FF757575"/>
                </patternFill>
              </fill>
            </x14:dxf>
          </x14:cfRule>
          <x14:cfRule type="cellIs" priority="6" operator="equal" id="{8F209F12-563F-41DA-83D5-EAB7692E7FC6}">
            <xm:f>'Data Validation Lists'!$B$4</xm:f>
            <x14:dxf>
              <font>
                <b/>
                <i val="0"/>
                <color theme="0"/>
              </font>
              <fill>
                <patternFill>
                  <bgColor rgb="FFFF0000"/>
                </patternFill>
              </fill>
            </x14:dxf>
          </x14:cfRule>
          <x14:cfRule type="cellIs" priority="7" operator="equal" id="{34431DE9-F751-48CD-A957-A8B40B5F6C6D}">
            <xm:f>'Data Validation Lists'!$B$3</xm:f>
            <x14:dxf>
              <font>
                <b/>
                <i val="0"/>
                <color theme="0"/>
              </font>
              <fill>
                <patternFill>
                  <bgColor rgb="FFFFC000"/>
                </patternFill>
              </fill>
            </x14:dxf>
          </x14:cfRule>
          <x14:cfRule type="cellIs" priority="8" operator="equal" id="{4EEA1393-340C-4FA1-95C2-01C726AD2E6F}">
            <xm:f>'Data Validation Lists'!$B$2</xm:f>
            <x14:dxf>
              <font>
                <b/>
                <i val="0"/>
                <color theme="0"/>
              </font>
              <fill>
                <patternFill>
                  <bgColor rgb="FF70AD47"/>
                </patternFill>
              </fill>
            </x14:dxf>
          </x14:cfRule>
          <xm:sqref>D94:F94</xm:sqref>
        </x14:conditionalFormatting>
        <x14:conditionalFormatting xmlns:xm="http://schemas.microsoft.com/office/excel/2006/main">
          <x14:cfRule type="cellIs" priority="1" operator="equal" id="{FF4B9570-C3A3-4665-8A24-746126704B85}">
            <xm:f>'Data Validation Lists'!$B$5</xm:f>
            <x14:dxf>
              <font>
                <b/>
                <i val="0"/>
                <color theme="0"/>
              </font>
              <fill>
                <patternFill>
                  <bgColor rgb="FF757575"/>
                </patternFill>
              </fill>
            </x14:dxf>
          </x14:cfRule>
          <x14:cfRule type="cellIs" priority="2" operator="equal" id="{17B9B216-AA17-432D-AF06-8A9FE537C0BE}">
            <xm:f>'Data Validation Lists'!$B$4</xm:f>
            <x14:dxf>
              <font>
                <b/>
                <i val="0"/>
                <color theme="0"/>
              </font>
              <fill>
                <patternFill>
                  <bgColor rgb="FFFF0000"/>
                </patternFill>
              </fill>
            </x14:dxf>
          </x14:cfRule>
          <x14:cfRule type="cellIs" priority="3" operator="equal" id="{D53E5A55-B1C2-48DF-B6BB-CAF87F625635}">
            <xm:f>'Data Validation Lists'!$B$3</xm:f>
            <x14:dxf>
              <font>
                <b/>
                <i val="0"/>
                <color theme="0"/>
              </font>
              <fill>
                <patternFill>
                  <bgColor rgb="FFFFC000"/>
                </patternFill>
              </fill>
            </x14:dxf>
          </x14:cfRule>
          <x14:cfRule type="cellIs" priority="4" operator="equal" id="{E80CDCC3-4F68-437E-9C03-8DCC5646223B}">
            <xm:f>'Data Validation Lists'!$B$2</xm:f>
            <x14:dxf>
              <font>
                <b/>
                <i val="0"/>
                <color theme="0"/>
              </font>
              <fill>
                <patternFill>
                  <bgColor rgb="FF70AD47"/>
                </patternFill>
              </fill>
            </x14:dxf>
          </x14:cfRule>
          <xm:sqref>D94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G15"/>
  <sheetViews>
    <sheetView showGridLines="0" rightToLeft="1" topLeftCell="A4" zoomScaleNormal="100" workbookViewId="0">
      <selection activeCell="K7" sqref="K7:K43"/>
    </sheetView>
  </sheetViews>
  <sheetFormatPr defaultColWidth="8.81640625" defaultRowHeight="18.5" x14ac:dyDescent="0.55000000000000004"/>
  <cols>
    <col min="1" max="1" width="18.1796875" style="78" customWidth="1"/>
    <col min="2" max="2" width="24.81640625" style="78" customWidth="1"/>
    <col min="3" max="3" width="36.453125" style="78" customWidth="1"/>
    <col min="4" max="4" width="18.1796875" style="78" customWidth="1"/>
    <col min="5" max="5" width="29.81640625" style="78" customWidth="1"/>
    <col min="6" max="6" width="13.1796875" style="78" customWidth="1"/>
    <col min="7" max="16384" width="8.81640625" style="78"/>
  </cols>
  <sheetData>
    <row r="1" spans="1:7" x14ac:dyDescent="0.55000000000000004">
      <c r="A1" s="132"/>
      <c r="B1" s="133"/>
      <c r="C1" s="133"/>
      <c r="D1" s="133"/>
      <c r="E1" s="133"/>
      <c r="F1" s="99"/>
    </row>
    <row r="2" spans="1:7" x14ac:dyDescent="0.55000000000000004">
      <c r="A2" s="130"/>
      <c r="B2" s="131"/>
      <c r="C2" s="131"/>
      <c r="D2" s="131"/>
      <c r="E2" s="131"/>
      <c r="F2" s="80"/>
    </row>
    <row r="3" spans="1:7" ht="72.650000000000006" customHeight="1" x14ac:dyDescent="0.55000000000000004">
      <c r="A3" s="130"/>
      <c r="B3" s="131"/>
      <c r="C3" s="131"/>
      <c r="D3" s="131"/>
      <c r="E3" s="131"/>
      <c r="F3" s="80"/>
      <c r="G3" s="79"/>
    </row>
    <row r="4" spans="1:7" ht="30" customHeight="1" x14ac:dyDescent="0.55000000000000004">
      <c r="A4" s="73"/>
      <c r="B4" s="82"/>
      <c r="C4" s="202"/>
      <c r="D4" s="82"/>
      <c r="E4" s="202"/>
      <c r="F4" s="80"/>
    </row>
    <row r="5" spans="1:7" ht="27" x14ac:dyDescent="0.55000000000000004">
      <c r="A5" s="73"/>
      <c r="B5" s="207"/>
      <c r="C5" s="207"/>
      <c r="D5" s="83"/>
      <c r="E5" s="84"/>
      <c r="F5" s="80"/>
    </row>
    <row r="6" spans="1:7" ht="27" x14ac:dyDescent="0.55000000000000004">
      <c r="A6" s="73"/>
      <c r="B6" s="207"/>
      <c r="C6" s="207"/>
      <c r="D6" s="83"/>
      <c r="E6" s="84"/>
      <c r="F6" s="80"/>
      <c r="G6" s="81"/>
    </row>
    <row r="7" spans="1:7" x14ac:dyDescent="0.55000000000000004">
      <c r="A7" s="73"/>
      <c r="B7" s="44"/>
      <c r="C7" s="44"/>
      <c r="D7" s="44"/>
      <c r="E7" s="44"/>
      <c r="F7" s="80"/>
    </row>
    <row r="8" spans="1:7" ht="42" customHeight="1" x14ac:dyDescent="0.55000000000000004">
      <c r="A8" s="73"/>
      <c r="B8" s="299" t="s">
        <v>125</v>
      </c>
      <c r="C8" s="300"/>
      <c r="D8" s="300"/>
      <c r="E8" s="301"/>
      <c r="F8" s="80"/>
    </row>
    <row r="9" spans="1:7" ht="39" customHeight="1" x14ac:dyDescent="0.55000000000000004">
      <c r="A9" s="73"/>
      <c r="B9" s="106" t="s">
        <v>127</v>
      </c>
      <c r="C9" s="219"/>
      <c r="D9" s="106" t="s">
        <v>126</v>
      </c>
      <c r="E9" s="217"/>
      <c r="F9" s="80"/>
    </row>
    <row r="10" spans="1:7" ht="74" x14ac:dyDescent="0.55000000000000004">
      <c r="A10" s="73"/>
      <c r="B10" s="107" t="s">
        <v>509</v>
      </c>
      <c r="C10" s="220"/>
      <c r="D10" s="106" t="s">
        <v>128</v>
      </c>
      <c r="E10" s="218" t="s">
        <v>122</v>
      </c>
      <c r="F10" s="80"/>
      <c r="G10" s="81"/>
    </row>
    <row r="11" spans="1:7" ht="141" customHeight="1" x14ac:dyDescent="0.55000000000000004">
      <c r="A11" s="73"/>
      <c r="B11" s="106" t="s">
        <v>130</v>
      </c>
      <c r="C11" s="219"/>
      <c r="D11" s="106" t="s">
        <v>131</v>
      </c>
      <c r="E11" s="217"/>
      <c r="F11" s="80"/>
    </row>
    <row r="12" spans="1:7" ht="63" customHeight="1" x14ac:dyDescent="0.55000000000000004">
      <c r="A12" s="73"/>
      <c r="B12" s="61"/>
      <c r="C12" s="85"/>
      <c r="D12" s="61"/>
      <c r="E12" s="44"/>
      <c r="F12" s="80"/>
    </row>
    <row r="13" spans="1:7" ht="50.25" customHeight="1" x14ac:dyDescent="0.55000000000000004">
      <c r="A13" s="73"/>
      <c r="B13" s="299" t="s">
        <v>129</v>
      </c>
      <c r="C13" s="300"/>
      <c r="D13" s="301"/>
      <c r="E13" s="221">
        <v>1</v>
      </c>
      <c r="F13" s="80"/>
    </row>
    <row r="14" spans="1:7" ht="63" customHeight="1" x14ac:dyDescent="0.55000000000000004">
      <c r="A14" s="128"/>
      <c r="B14" s="44"/>
      <c r="C14" s="44"/>
      <c r="D14" s="44"/>
      <c r="E14" s="44"/>
      <c r="F14" s="80"/>
    </row>
    <row r="15" spans="1:7" ht="19" thickBot="1" x14ac:dyDescent="0.6">
      <c r="A15" s="123"/>
      <c r="B15" s="203" t="s">
        <v>421</v>
      </c>
      <c r="C15" s="125" t="str">
        <f>الرئيسية!D11</f>
        <v>عام</v>
      </c>
      <c r="D15" s="125"/>
      <c r="E15" s="203" t="s">
        <v>422</v>
      </c>
      <c r="F15" s="126" t="str">
        <f>الرئيسية!G11</f>
        <v>أبيض</v>
      </c>
    </row>
  </sheetData>
  <sheetProtection algorithmName="SHA-512" hashValue="KAsdxlRxrAE5bhg7JiJHU9B9KuVKhltD90uYQmi6uZeXHp8TptyezW9usPHVU2Us0Lti8I4J+xBNb2PkJXe++g==" saltValue="659Nb0PJEuZLvsYeGR1mlg==" spinCount="100000" sheet="1" objects="1" scenarios="1"/>
  <mergeCells count="2">
    <mergeCell ref="B8:E8"/>
    <mergeCell ref="B13:D13"/>
  </mergeCells>
  <dataValidations count="1">
    <dataValidation type="list" allowBlank="1" showInputMessage="1" showErrorMessage="1" sqref="E13" xr:uid="{00000000-0002-0000-1000-000000000000}">
      <formula1>"1,2,3"</formula1>
    </dataValidation>
  </dataValidation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U177"/>
  <sheetViews>
    <sheetView showGridLines="0" showZeros="0" rightToLeft="1" topLeftCell="E1" zoomScaleNormal="100" workbookViewId="0">
      <selection activeCell="K7" sqref="K7:K43"/>
    </sheetView>
  </sheetViews>
  <sheetFormatPr defaultColWidth="9.1796875" defaultRowHeight="18" x14ac:dyDescent="0.4"/>
  <cols>
    <col min="1" max="1" width="5.81640625" style="169" customWidth="1"/>
    <col min="2" max="2" width="29.81640625" style="169" customWidth="1"/>
    <col min="3" max="5" width="20.81640625" style="169" customWidth="1"/>
    <col min="6" max="6" width="16.7265625" style="187" customWidth="1"/>
    <col min="7" max="7" width="20.81640625" style="187" hidden="1" customWidth="1"/>
    <col min="8" max="8" width="15.54296875" style="187" customWidth="1"/>
    <col min="9" max="9" width="21.1796875" style="187" customWidth="1"/>
    <col min="10" max="10" width="79.453125" style="150" customWidth="1"/>
    <col min="11" max="11" width="22" style="169" customWidth="1"/>
    <col min="12" max="12" width="27.81640625" style="169" hidden="1" customWidth="1"/>
    <col min="13" max="13" width="25.453125" style="169" hidden="1" customWidth="1"/>
    <col min="14" max="14" width="24.26953125" style="169" hidden="1" customWidth="1"/>
    <col min="15" max="15" width="27.54296875" style="169" customWidth="1"/>
    <col min="16" max="16" width="25.54296875" style="169" customWidth="1"/>
    <col min="17" max="17" width="25.453125" style="169" customWidth="1"/>
    <col min="18" max="18" width="8.1796875" style="169" customWidth="1"/>
    <col min="19" max="16384" width="9.1796875" style="169"/>
  </cols>
  <sheetData>
    <row r="1" spans="1:21" s="150" customFormat="1" ht="22.5" customHeight="1" x14ac:dyDescent="0.4">
      <c r="A1" s="144"/>
      <c r="B1" s="145"/>
      <c r="C1" s="145"/>
      <c r="D1" s="145"/>
      <c r="E1" s="145"/>
      <c r="F1" s="146"/>
      <c r="G1" s="146"/>
      <c r="H1" s="146"/>
      <c r="I1" s="146"/>
      <c r="J1" s="145"/>
      <c r="K1" s="147"/>
      <c r="L1" s="147"/>
      <c r="M1" s="147"/>
      <c r="N1" s="147"/>
      <c r="O1" s="147"/>
      <c r="P1" s="147"/>
      <c r="Q1" s="147"/>
      <c r="R1" s="148"/>
      <c r="S1" s="149"/>
    </row>
    <row r="2" spans="1:21" s="150" customFormat="1" ht="22.5" customHeight="1" x14ac:dyDescent="0.4">
      <c r="A2" s="151"/>
      <c r="B2" s="152"/>
      <c r="C2" s="152"/>
      <c r="D2" s="152"/>
      <c r="E2" s="152"/>
      <c r="F2" s="153"/>
      <c r="G2" s="153"/>
      <c r="H2" s="153"/>
      <c r="I2" s="153"/>
      <c r="J2" s="152"/>
      <c r="K2" s="154"/>
      <c r="L2" s="154"/>
      <c r="M2" s="154"/>
      <c r="N2" s="154"/>
      <c r="O2" s="154"/>
      <c r="P2" s="154"/>
      <c r="Q2" s="154"/>
      <c r="R2" s="155"/>
      <c r="S2" s="156"/>
    </row>
    <row r="3" spans="1:21" s="150" customFormat="1" ht="22.5" customHeight="1" x14ac:dyDescent="0.4">
      <c r="A3" s="151"/>
      <c r="B3" s="152"/>
      <c r="C3" s="152"/>
      <c r="D3" s="152"/>
      <c r="E3" s="152"/>
      <c r="F3" s="153"/>
      <c r="G3" s="153"/>
      <c r="H3" s="153"/>
      <c r="I3" s="153"/>
      <c r="J3" s="152"/>
      <c r="K3" s="154"/>
      <c r="L3" s="154"/>
      <c r="M3" s="154"/>
      <c r="N3" s="154"/>
      <c r="O3" s="154"/>
      <c r="P3" s="154"/>
      <c r="Q3" s="154"/>
      <c r="R3" s="155"/>
      <c r="S3" s="156"/>
    </row>
    <row r="4" spans="1:21" s="150" customFormat="1" ht="35.15" customHeight="1" x14ac:dyDescent="0.4">
      <c r="A4" s="157"/>
      <c r="B4" s="158"/>
      <c r="C4" s="158"/>
      <c r="D4" s="158"/>
      <c r="E4" s="158"/>
      <c r="F4" s="159"/>
      <c r="G4" s="159"/>
      <c r="H4" s="159"/>
      <c r="I4" s="159"/>
      <c r="J4" s="158"/>
      <c r="K4" s="160"/>
      <c r="L4" s="160"/>
      <c r="M4" s="160"/>
      <c r="N4" s="160"/>
      <c r="O4" s="160"/>
      <c r="P4" s="160"/>
      <c r="Q4" s="160"/>
      <c r="R4" s="161"/>
      <c r="S4" s="162"/>
    </row>
    <row r="5" spans="1:21" s="150" customFormat="1" ht="30" customHeight="1" x14ac:dyDescent="0.4">
      <c r="A5" s="157"/>
      <c r="B5" s="158"/>
      <c r="C5" s="158"/>
      <c r="D5" s="158"/>
      <c r="E5" s="158"/>
      <c r="F5" s="159"/>
      <c r="G5" s="159"/>
      <c r="H5" s="159"/>
      <c r="I5" s="159"/>
      <c r="J5" s="158"/>
      <c r="K5" s="161"/>
      <c r="L5" s="161"/>
      <c r="M5" s="161"/>
      <c r="N5" s="161"/>
      <c r="O5" s="161"/>
      <c r="P5" s="161"/>
      <c r="Q5" s="161"/>
      <c r="R5" s="161"/>
      <c r="S5" s="162"/>
    </row>
    <row r="6" spans="1:21" s="150" customFormat="1" ht="111.75" customHeight="1" x14ac:dyDescent="0.4">
      <c r="A6" s="157"/>
      <c r="B6" s="204" t="s">
        <v>426</v>
      </c>
      <c r="C6" s="349" t="s">
        <v>427</v>
      </c>
      <c r="D6" s="349"/>
      <c r="E6" s="349"/>
      <c r="F6" s="204" t="s">
        <v>428</v>
      </c>
      <c r="G6" s="204" t="s">
        <v>463</v>
      </c>
      <c r="H6" s="204" t="s">
        <v>429</v>
      </c>
      <c r="I6" s="204" t="s">
        <v>430</v>
      </c>
      <c r="J6" s="204" t="s">
        <v>431</v>
      </c>
      <c r="K6" s="204" t="s">
        <v>432</v>
      </c>
      <c r="L6" s="204"/>
      <c r="M6" s="204" t="s">
        <v>433</v>
      </c>
      <c r="N6" s="204" t="s">
        <v>434</v>
      </c>
      <c r="O6" s="204" t="s">
        <v>435</v>
      </c>
      <c r="P6" s="204" t="s">
        <v>436</v>
      </c>
      <c r="Q6" s="204" t="s">
        <v>437</v>
      </c>
      <c r="R6" s="161"/>
      <c r="S6" s="162"/>
    </row>
    <row r="7" spans="1:21" ht="111" x14ac:dyDescent="0.4">
      <c r="A7" s="164"/>
      <c r="B7" s="326" t="s">
        <v>438</v>
      </c>
      <c r="C7" s="350" t="s">
        <v>6</v>
      </c>
      <c r="D7" s="333" t="s">
        <v>58</v>
      </c>
      <c r="E7" s="334"/>
      <c r="F7" s="183" t="s">
        <v>439</v>
      </c>
      <c r="G7" s="183">
        <v>3</v>
      </c>
      <c r="H7" s="184" t="s">
        <v>7</v>
      </c>
      <c r="I7" s="188" t="str">
        <f>IF(AND('معلومات عن المرفق 4'!$E$13=1,G7&gt;=1),'Data Validation Lists'!$B$12,IF(AND('معلومات عن المرفق 4'!$E$13=2,G7&gt;=2),'Data Validation Lists'!$B$12,IF(AND('معلومات عن المرفق 4'!$E$13=3,G7=3),'Data Validation Lists'!$B$12,'Data Validation Lists'!$B$13)))</f>
        <v>ينطبق - Applicable</v>
      </c>
      <c r="J7" s="172" t="s">
        <v>479</v>
      </c>
      <c r="K7" s="171" t="s">
        <v>246</v>
      </c>
      <c r="L7" s="165">
        <f>IF(K7="مطبق كليًا  - Implemented",3,IF(K7="مطبق جزئيًا  - Partially Implemented",2,IF(K7="غير مطبق  - Not Implemented",1,0)))</f>
        <v>3</v>
      </c>
      <c r="M7" s="166"/>
      <c r="N7" s="166"/>
      <c r="O7" s="166"/>
      <c r="P7" s="166"/>
      <c r="Q7" s="166"/>
      <c r="R7" s="167"/>
      <c r="S7" s="168"/>
      <c r="U7" s="170"/>
    </row>
    <row r="8" spans="1:21" ht="111" x14ac:dyDescent="0.4">
      <c r="A8" s="164"/>
      <c r="B8" s="327"/>
      <c r="C8" s="330"/>
      <c r="D8" s="335"/>
      <c r="E8" s="336"/>
      <c r="F8" s="183" t="s">
        <v>439</v>
      </c>
      <c r="G8" s="183">
        <v>3</v>
      </c>
      <c r="H8" s="184" t="s">
        <v>19</v>
      </c>
      <c r="I8" s="188" t="str">
        <f>IF(AND('معلومات عن المرفق 4'!$E$13=1,G8&gt;=1),'Data Validation Lists'!$B$12,IF(AND('معلومات عن المرفق 4'!$E$13=2,G8&gt;=2),'Data Validation Lists'!$B$12,IF(AND('معلومات عن المرفق 4'!$E$13=3,G8=3),'Data Validation Lists'!$B$12,'Data Validation Lists'!$B$13)))</f>
        <v>ينطبق - Applicable</v>
      </c>
      <c r="J8" s="172" t="s">
        <v>253</v>
      </c>
      <c r="K8" s="171" t="s">
        <v>246</v>
      </c>
      <c r="L8" s="165">
        <f t="shared" ref="L8:L71" si="0">IF(K8="مطبق كليًا  - Implemented",3,IF(K8="مطبق جزئيًا  - Partially Implemented",2,IF(K8="غير مطبق  - Not Implemented",1,0)))</f>
        <v>3</v>
      </c>
      <c r="M8" s="166"/>
      <c r="N8" s="166"/>
      <c r="O8" s="166"/>
      <c r="P8" s="166"/>
      <c r="Q8" s="166"/>
      <c r="R8" s="167"/>
      <c r="S8" s="168"/>
    </row>
    <row r="9" spans="1:21" ht="129.5" x14ac:dyDescent="0.4">
      <c r="A9" s="164"/>
      <c r="B9" s="327"/>
      <c r="C9" s="331"/>
      <c r="D9" s="337"/>
      <c r="E9" s="338"/>
      <c r="F9" s="183" t="s">
        <v>439</v>
      </c>
      <c r="G9" s="183">
        <v>3</v>
      </c>
      <c r="H9" s="184" t="s">
        <v>33</v>
      </c>
      <c r="I9" s="188" t="str">
        <f>IF(AND('معلومات عن المرفق 4'!$E$13=1,G9&gt;=1),'Data Validation Lists'!$B$12,IF(AND('معلومات عن المرفق 4'!$E$13=2,G9&gt;=2),'Data Validation Lists'!$B$12,IF(AND('معلومات عن المرفق 4'!$E$13=3,G9=3),'Data Validation Lists'!$B$12,'Data Validation Lists'!$B$13)))</f>
        <v>ينطبق - Applicable</v>
      </c>
      <c r="J9" s="172" t="s">
        <v>254</v>
      </c>
      <c r="K9" s="171" t="s">
        <v>246</v>
      </c>
      <c r="L9" s="165">
        <f t="shared" si="0"/>
        <v>3</v>
      </c>
      <c r="M9" s="166"/>
      <c r="N9" s="166"/>
      <c r="O9" s="166"/>
      <c r="P9" s="166"/>
      <c r="Q9" s="166"/>
      <c r="R9" s="167"/>
      <c r="S9" s="168"/>
    </row>
    <row r="10" spans="1:21" ht="92.5" x14ac:dyDescent="0.4">
      <c r="A10" s="164"/>
      <c r="B10" s="327"/>
      <c r="C10" s="329" t="s">
        <v>18</v>
      </c>
      <c r="D10" s="341" t="s">
        <v>59</v>
      </c>
      <c r="E10" s="342"/>
      <c r="F10" s="183" t="s">
        <v>439</v>
      </c>
      <c r="G10" s="183">
        <v>3</v>
      </c>
      <c r="H10" s="184" t="s">
        <v>9</v>
      </c>
      <c r="I10" s="188" t="str">
        <f>IF(AND('معلومات عن المرفق 4'!$E$13=1,G10&gt;=1),'Data Validation Lists'!$B$12,IF(AND('معلومات عن المرفق 4'!$E$13=2,G10&gt;=2),'Data Validation Lists'!$B$12,IF(AND('معلومات عن المرفق 4'!$E$13=3,G10=3),'Data Validation Lists'!$B$12,'Data Validation Lists'!$B$13)))</f>
        <v>ينطبق - Applicable</v>
      </c>
      <c r="J10" s="172" t="s">
        <v>255</v>
      </c>
      <c r="K10" s="171" t="str">
        <f>IF(L10=3,"مطبق كليًا  - Implemented",IF(L10=0,"لاينطبق على الجهة  - Not Applicable",IF(L10=1,"غير مطبق  - Not Implemented",IF(3&lt;L10&gt;1,"مطبق جزئيًا  - Partially Implemented"," "))))</f>
        <v>مطبق كليًا  - Implemented</v>
      </c>
      <c r="L10" s="165">
        <f>IFERROR(AVERAGEIFS(L11:L12,I11:I12,"&lt;&gt;لا ينطبق - Not Applicable",L11:L12,"&lt;&gt;0"),AVERAGEIF(I11:I12,"&lt;&gt;لا ينطبق - Not Applicable",L11:L12))</f>
        <v>3</v>
      </c>
      <c r="M10" s="166"/>
      <c r="N10" s="166"/>
      <c r="O10" s="166"/>
      <c r="P10" s="166"/>
      <c r="Q10" s="166"/>
      <c r="R10" s="167"/>
      <c r="S10" s="168"/>
    </row>
    <row r="11" spans="1:21" ht="111" x14ac:dyDescent="0.4">
      <c r="A11" s="164"/>
      <c r="B11" s="327"/>
      <c r="C11" s="330"/>
      <c r="D11" s="343"/>
      <c r="E11" s="344"/>
      <c r="F11" s="183" t="s">
        <v>440</v>
      </c>
      <c r="G11" s="183">
        <v>3</v>
      </c>
      <c r="H11" s="184" t="s">
        <v>258</v>
      </c>
      <c r="I11" s="188" t="str">
        <f>IF(AND('معلومات عن المرفق 4'!$E$13=1,G11&gt;=1),'Data Validation Lists'!$B$12,IF(AND('معلومات عن المرفق 4'!$E$13=2,G11&gt;=2),'Data Validation Lists'!$B$12,IF(AND('معلومات عن المرفق 4'!$E$13=3,G11=3),'Data Validation Lists'!$B$12,'Data Validation Lists'!$B$13)))</f>
        <v>ينطبق - Applicable</v>
      </c>
      <c r="J11" s="172" t="s">
        <v>256</v>
      </c>
      <c r="K11" s="171" t="s">
        <v>246</v>
      </c>
      <c r="L11" s="165">
        <f t="shared" si="0"/>
        <v>3</v>
      </c>
      <c r="M11" s="166"/>
      <c r="N11" s="166"/>
      <c r="O11" s="166"/>
      <c r="P11" s="166"/>
      <c r="Q11" s="166"/>
      <c r="R11" s="167"/>
      <c r="S11" s="168"/>
    </row>
    <row r="12" spans="1:21" ht="74" x14ac:dyDescent="0.4">
      <c r="A12" s="164"/>
      <c r="B12" s="327"/>
      <c r="C12" s="331"/>
      <c r="D12" s="345"/>
      <c r="E12" s="346"/>
      <c r="F12" s="183" t="s">
        <v>440</v>
      </c>
      <c r="G12" s="183">
        <v>2</v>
      </c>
      <c r="H12" s="184" t="s">
        <v>259</v>
      </c>
      <c r="I12" s="188" t="str">
        <f>IF(AND('معلومات عن المرفق 4'!$E$13=1,G12&gt;=1),'Data Validation Lists'!$B$12,IF(AND('معلومات عن المرفق 4'!$E$13=2,G12&gt;=2),'Data Validation Lists'!$B$12,IF(AND('معلومات عن المرفق 4'!$E$13=3,G12=3),'Data Validation Lists'!$B$12,'Data Validation Lists'!$B$13)))</f>
        <v>ينطبق - Applicable</v>
      </c>
      <c r="J12" s="172" t="s">
        <v>257</v>
      </c>
      <c r="K12" s="171" t="s">
        <v>246</v>
      </c>
      <c r="L12" s="165">
        <f t="shared" si="0"/>
        <v>3</v>
      </c>
      <c r="M12" s="166"/>
      <c r="N12" s="166"/>
      <c r="O12" s="166"/>
      <c r="P12" s="166"/>
      <c r="Q12" s="166"/>
      <c r="R12" s="167"/>
      <c r="S12" s="168"/>
    </row>
    <row r="13" spans="1:21" ht="74" x14ac:dyDescent="0.4">
      <c r="A13" s="164"/>
      <c r="B13" s="327"/>
      <c r="C13" s="329" t="s">
        <v>37</v>
      </c>
      <c r="D13" s="333" t="s">
        <v>445</v>
      </c>
      <c r="E13" s="334"/>
      <c r="F13" s="183" t="s">
        <v>439</v>
      </c>
      <c r="G13" s="183">
        <v>3</v>
      </c>
      <c r="H13" s="184" t="s">
        <v>11</v>
      </c>
      <c r="I13" s="188" t="str">
        <f>IF(AND('معلومات عن المرفق 4'!$E$13=1,G13&gt;=1),'Data Validation Lists'!$B$12,IF(AND('معلومات عن المرفق 4'!$E$13=2,G13&gt;=2),'Data Validation Lists'!$B$12,IF(AND('معلومات عن المرفق 4'!$E$13=3,G13=3),'Data Validation Lists'!$B$12,'Data Validation Lists'!$B$13)))</f>
        <v>ينطبق - Applicable</v>
      </c>
      <c r="J13" s="172" t="s">
        <v>267</v>
      </c>
      <c r="K13" s="171" t="str">
        <f>IF(L13=3,"مطبق كليًا  - Implemented",IF(L13=0,"لاينطبق على الجهة  - Not Applicable",IF(L13=1,"غير مطبق  - Not Implemented",IF(3&lt;L13&gt;1,"مطبق جزئيًا  - Partially Implemented"," "))))</f>
        <v>مطبق كليًا  - Implemented</v>
      </c>
      <c r="L13" s="165">
        <f>IFERROR(AVERAGEIFS(L14:L20,I14:I20,"&lt;&gt;لا ينطبق - Not Applicable",L14:L20,"&lt;&gt;0"),AVERAGEIF(I14:I20,"&lt;&gt;لا ينطبق - Not Applicable",L14:L20))</f>
        <v>3</v>
      </c>
      <c r="M13" s="166"/>
      <c r="N13" s="166"/>
      <c r="O13" s="166"/>
      <c r="P13" s="166"/>
      <c r="Q13" s="166"/>
      <c r="R13" s="167"/>
      <c r="S13" s="168"/>
    </row>
    <row r="14" spans="1:21" ht="74" x14ac:dyDescent="0.4">
      <c r="A14" s="164"/>
      <c r="B14" s="327"/>
      <c r="C14" s="339"/>
      <c r="D14" s="335"/>
      <c r="E14" s="336"/>
      <c r="F14" s="183" t="s">
        <v>440</v>
      </c>
      <c r="G14" s="183">
        <v>3</v>
      </c>
      <c r="H14" s="184" t="s">
        <v>260</v>
      </c>
      <c r="I14" s="188" t="str">
        <f>IF(AND('معلومات عن المرفق 4'!$E$13=1,G14&gt;=1),'Data Validation Lists'!$B$12,IF(AND('معلومات عن المرفق 4'!$E$13=2,G14&gt;=2),'Data Validation Lists'!$B$12,IF(AND('معلومات عن المرفق 4'!$E$13=3,G14=3),'Data Validation Lists'!$B$12,'Data Validation Lists'!$B$13)))</f>
        <v>ينطبق - Applicable</v>
      </c>
      <c r="J14" s="172" t="s">
        <v>186</v>
      </c>
      <c r="K14" s="171" t="s">
        <v>246</v>
      </c>
      <c r="L14" s="165">
        <f t="shared" si="0"/>
        <v>3</v>
      </c>
      <c r="M14" s="166"/>
      <c r="N14" s="166"/>
      <c r="O14" s="166"/>
      <c r="P14" s="166"/>
      <c r="Q14" s="166"/>
      <c r="R14" s="167"/>
      <c r="S14" s="168"/>
    </row>
    <row r="15" spans="1:21" ht="148" x14ac:dyDescent="0.4">
      <c r="A15" s="164"/>
      <c r="B15" s="327"/>
      <c r="C15" s="339"/>
      <c r="D15" s="335"/>
      <c r="E15" s="336"/>
      <c r="F15" s="183" t="s">
        <v>440</v>
      </c>
      <c r="G15" s="183">
        <v>3</v>
      </c>
      <c r="H15" s="184" t="s">
        <v>261</v>
      </c>
      <c r="I15" s="188" t="str">
        <f>IF(AND('معلومات عن المرفق 4'!$E$13=1,G15&gt;=1),'Data Validation Lists'!$B$12,IF(AND('معلومات عن المرفق 4'!$E$13=2,G15&gt;=2),'Data Validation Lists'!$B$12,IF(AND('معلومات عن المرفق 4'!$E$13=3,G15=3),'Data Validation Lists'!$B$12,'Data Validation Lists'!$B$13)))</f>
        <v>ينطبق - Applicable</v>
      </c>
      <c r="J15" s="172" t="s">
        <v>450</v>
      </c>
      <c r="K15" s="171" t="s">
        <v>246</v>
      </c>
      <c r="L15" s="165">
        <f t="shared" si="0"/>
        <v>3</v>
      </c>
      <c r="M15" s="166"/>
      <c r="N15" s="166"/>
      <c r="O15" s="166"/>
      <c r="P15" s="166"/>
      <c r="Q15" s="166"/>
      <c r="R15" s="167"/>
      <c r="S15" s="168"/>
    </row>
    <row r="16" spans="1:21" ht="74" x14ac:dyDescent="0.4">
      <c r="A16" s="164"/>
      <c r="B16" s="327"/>
      <c r="C16" s="339"/>
      <c r="D16" s="335"/>
      <c r="E16" s="336"/>
      <c r="F16" s="183" t="s">
        <v>440</v>
      </c>
      <c r="G16" s="183">
        <v>3</v>
      </c>
      <c r="H16" s="184" t="s">
        <v>262</v>
      </c>
      <c r="I16" s="188" t="str">
        <f>IF(AND('معلومات عن المرفق 4'!$E$13=1,G16&gt;=1),'Data Validation Lists'!$B$12,IF(AND('معلومات عن المرفق 4'!$E$13=2,G16&gt;=2),'Data Validation Lists'!$B$12,IF(AND('معلومات عن المرفق 4'!$E$13=3,G16=3),'Data Validation Lists'!$B$12,'Data Validation Lists'!$B$13)))</f>
        <v>ينطبق - Applicable</v>
      </c>
      <c r="J16" s="172" t="s">
        <v>147</v>
      </c>
      <c r="K16" s="171" t="s">
        <v>246</v>
      </c>
      <c r="L16" s="165">
        <f t="shared" si="0"/>
        <v>3</v>
      </c>
      <c r="M16" s="166"/>
      <c r="N16" s="166"/>
      <c r="O16" s="166"/>
      <c r="P16" s="166"/>
      <c r="Q16" s="166"/>
      <c r="R16" s="167"/>
      <c r="S16" s="168"/>
    </row>
    <row r="17" spans="1:19" ht="74" x14ac:dyDescent="0.4">
      <c r="A17" s="164"/>
      <c r="B17" s="327"/>
      <c r="C17" s="339"/>
      <c r="D17" s="335"/>
      <c r="E17" s="336"/>
      <c r="F17" s="183" t="s">
        <v>440</v>
      </c>
      <c r="G17" s="183">
        <v>3</v>
      </c>
      <c r="H17" s="184" t="s">
        <v>263</v>
      </c>
      <c r="I17" s="188" t="str">
        <f>IF(AND('معلومات عن المرفق 4'!$E$13=1,G17&gt;=1),'Data Validation Lists'!$B$12,IF(AND('معلومات عن المرفق 4'!$E$13=2,G17&gt;=2),'Data Validation Lists'!$B$12,IF(AND('معلومات عن المرفق 4'!$E$13=3,G17=3),'Data Validation Lists'!$B$12,'Data Validation Lists'!$B$13)))</f>
        <v>ينطبق - Applicable</v>
      </c>
      <c r="J17" s="172" t="s">
        <v>148</v>
      </c>
      <c r="K17" s="171" t="s">
        <v>246</v>
      </c>
      <c r="L17" s="165">
        <f t="shared" si="0"/>
        <v>3</v>
      </c>
      <c r="M17" s="166"/>
      <c r="N17" s="166"/>
      <c r="O17" s="166"/>
      <c r="P17" s="166"/>
      <c r="Q17" s="166"/>
      <c r="R17" s="167"/>
      <c r="S17" s="168"/>
    </row>
    <row r="18" spans="1:19" ht="74" x14ac:dyDescent="0.4">
      <c r="A18" s="164"/>
      <c r="B18" s="327"/>
      <c r="C18" s="339"/>
      <c r="D18" s="335"/>
      <c r="E18" s="336"/>
      <c r="F18" s="183" t="s">
        <v>440</v>
      </c>
      <c r="G18" s="183">
        <v>1</v>
      </c>
      <c r="H18" s="184" t="s">
        <v>264</v>
      </c>
      <c r="I18" s="188" t="str">
        <f>IF(AND('معلومات عن المرفق 4'!$E$13=1,G18&gt;=1),'Data Validation Lists'!$B$12,IF(AND('معلومات عن المرفق 4'!$E$13=2,G18&gt;=2),'Data Validation Lists'!$B$12,IF(AND('معلومات عن المرفق 4'!$E$13=3,G18=3),'Data Validation Lists'!$B$12,'Data Validation Lists'!$B$13)))</f>
        <v>ينطبق - Applicable</v>
      </c>
      <c r="J18" s="172" t="s">
        <v>451</v>
      </c>
      <c r="K18" s="171" t="s">
        <v>246</v>
      </c>
      <c r="L18" s="165">
        <f t="shared" si="0"/>
        <v>3</v>
      </c>
      <c r="M18" s="166"/>
      <c r="N18" s="166"/>
      <c r="O18" s="166"/>
      <c r="P18" s="166"/>
      <c r="Q18" s="166"/>
      <c r="R18" s="167"/>
      <c r="S18" s="168"/>
    </row>
    <row r="19" spans="1:19" ht="129.5" x14ac:dyDescent="0.4">
      <c r="A19" s="164"/>
      <c r="B19" s="327"/>
      <c r="C19" s="339"/>
      <c r="D19" s="335"/>
      <c r="E19" s="336"/>
      <c r="F19" s="183" t="s">
        <v>440</v>
      </c>
      <c r="G19" s="183">
        <v>3</v>
      </c>
      <c r="H19" s="184" t="s">
        <v>265</v>
      </c>
      <c r="I19" s="188" t="str">
        <f>IF(AND('معلومات عن المرفق 4'!$E$13=1,G19&gt;=1),'Data Validation Lists'!$B$12,IF(AND('معلومات عن المرفق 4'!$E$13=2,G19&gt;=2),'Data Validation Lists'!$B$12,IF(AND('معلومات عن المرفق 4'!$E$13=3,G19=3),'Data Validation Lists'!$B$12,'Data Validation Lists'!$B$13)))</f>
        <v>ينطبق - Applicable</v>
      </c>
      <c r="J19" s="172" t="s">
        <v>268</v>
      </c>
      <c r="K19" s="171" t="s">
        <v>246</v>
      </c>
      <c r="L19" s="165">
        <f t="shared" si="0"/>
        <v>3</v>
      </c>
      <c r="M19" s="166"/>
      <c r="N19" s="166"/>
      <c r="O19" s="166"/>
      <c r="P19" s="166"/>
      <c r="Q19" s="166"/>
      <c r="R19" s="167"/>
      <c r="S19" s="168"/>
    </row>
    <row r="20" spans="1:19" ht="111" x14ac:dyDescent="0.4">
      <c r="A20" s="164"/>
      <c r="B20" s="327"/>
      <c r="C20" s="340"/>
      <c r="D20" s="337"/>
      <c r="E20" s="338"/>
      <c r="F20" s="183" t="s">
        <v>440</v>
      </c>
      <c r="G20" s="183">
        <v>3</v>
      </c>
      <c r="H20" s="184" t="s">
        <v>266</v>
      </c>
      <c r="I20" s="188" t="str">
        <f>IF(AND('معلومات عن المرفق 4'!$E$13=1,G20&gt;=1),'Data Validation Lists'!$B$12,IF(AND('معلومات عن المرفق 4'!$E$13=2,G20&gt;=2),'Data Validation Lists'!$B$12,IF(AND('معلومات عن المرفق 4'!$E$13=3,G20=3),'Data Validation Lists'!$B$12,'Data Validation Lists'!$B$13)))</f>
        <v>ينطبق - Applicable</v>
      </c>
      <c r="J20" s="172" t="s">
        <v>60</v>
      </c>
      <c r="K20" s="171" t="s">
        <v>246</v>
      </c>
      <c r="L20" s="165">
        <f t="shared" si="0"/>
        <v>3</v>
      </c>
      <c r="M20" s="166"/>
      <c r="N20" s="166"/>
      <c r="O20" s="166"/>
      <c r="P20" s="166"/>
      <c r="Q20" s="166"/>
      <c r="R20" s="167"/>
      <c r="S20" s="168"/>
    </row>
    <row r="21" spans="1:19" ht="92.5" x14ac:dyDescent="0.4">
      <c r="A21" s="164"/>
      <c r="B21" s="327"/>
      <c r="C21" s="329" t="s">
        <v>38</v>
      </c>
      <c r="D21" s="341" t="s">
        <v>61</v>
      </c>
      <c r="E21" s="342"/>
      <c r="F21" s="183" t="s">
        <v>439</v>
      </c>
      <c r="G21" s="183">
        <v>3</v>
      </c>
      <c r="H21" s="184" t="s">
        <v>13</v>
      </c>
      <c r="I21" s="188" t="str">
        <f>IF(AND('معلومات عن المرفق 4'!$E$13=1,G21&gt;=1),'Data Validation Lists'!$B$12,IF(AND('معلومات عن المرفق 4'!$E$13=2,G21&gt;=2),'Data Validation Lists'!$B$12,IF(AND('معلومات عن المرفق 4'!$E$13=3,G21=3),'Data Validation Lists'!$B$12,'Data Validation Lists'!$B$13)))</f>
        <v>ينطبق - Applicable</v>
      </c>
      <c r="J21" s="172" t="s">
        <v>452</v>
      </c>
      <c r="K21" s="171" t="str">
        <f>IF(L21=3,"مطبق كليًا  - Implemented",IF(L21=0,"لاينطبق على الجهة  - Not Applicable",IF(L21=1,"غير مطبق  - Not Implemented",IF(3&lt;L21&gt;1,"مطبق جزئيًا  - Partially Implemented"," "))))</f>
        <v>مطبق كليًا  - Implemented</v>
      </c>
      <c r="L21" s="165">
        <f>IFERROR(AVERAGEIFS(L22:L25,I22:I25,"&lt;&gt;لا ينطبق - Not Applicable",L22:L25,"&lt;&gt;0"),AVERAGEIF(I22:I25,"&lt;&gt;لا ينطبق - Not Applicable",L22:L25))</f>
        <v>3</v>
      </c>
      <c r="M21" s="166"/>
      <c r="N21" s="166"/>
      <c r="O21" s="166"/>
      <c r="P21" s="166"/>
      <c r="Q21" s="166"/>
      <c r="R21" s="167"/>
      <c r="S21" s="168"/>
    </row>
    <row r="22" spans="1:19" ht="55.5" x14ac:dyDescent="0.4">
      <c r="A22" s="164"/>
      <c r="B22" s="327"/>
      <c r="C22" s="330"/>
      <c r="D22" s="343"/>
      <c r="E22" s="344"/>
      <c r="F22" s="183" t="s">
        <v>440</v>
      </c>
      <c r="G22" s="183">
        <v>3</v>
      </c>
      <c r="H22" s="184" t="s">
        <v>269</v>
      </c>
      <c r="I22" s="188" t="str">
        <f>IF(AND('معلومات عن المرفق 4'!$E$13=1,G22&gt;=1),'Data Validation Lists'!$B$12,IF(AND('معلومات عن المرفق 4'!$E$13=2,G22&gt;=2),'Data Validation Lists'!$B$12,IF(AND('معلومات عن المرفق 4'!$E$13=3,G22=3),'Data Validation Lists'!$B$12,'Data Validation Lists'!$B$13)))</f>
        <v>ينطبق - Applicable</v>
      </c>
      <c r="J22" s="172" t="s">
        <v>149</v>
      </c>
      <c r="K22" s="171" t="s">
        <v>246</v>
      </c>
      <c r="L22" s="165">
        <f t="shared" si="0"/>
        <v>3</v>
      </c>
      <c r="M22" s="166"/>
      <c r="N22" s="166"/>
      <c r="O22" s="166"/>
      <c r="P22" s="166"/>
      <c r="Q22" s="166"/>
      <c r="R22" s="167"/>
      <c r="S22" s="168"/>
    </row>
    <row r="23" spans="1:19" ht="166.5" x14ac:dyDescent="0.4">
      <c r="A23" s="164"/>
      <c r="B23" s="327"/>
      <c r="C23" s="330"/>
      <c r="D23" s="343"/>
      <c r="E23" s="344"/>
      <c r="F23" s="183" t="s">
        <v>440</v>
      </c>
      <c r="G23" s="183">
        <v>2</v>
      </c>
      <c r="H23" s="184" t="s">
        <v>270</v>
      </c>
      <c r="I23" s="188" t="str">
        <f>IF(AND('معلومات عن المرفق 4'!$E$13=1,G23&gt;=1),'Data Validation Lists'!$B$12,IF(AND('معلومات عن المرفق 4'!$E$13=2,G23&gt;=2),'Data Validation Lists'!$B$12,IF(AND('معلومات عن المرفق 4'!$E$13=3,G23=3),'Data Validation Lists'!$B$12,'Data Validation Lists'!$B$13)))</f>
        <v>ينطبق - Applicable</v>
      </c>
      <c r="J23" s="172" t="s">
        <v>274</v>
      </c>
      <c r="K23" s="171" t="s">
        <v>246</v>
      </c>
      <c r="L23" s="165">
        <f t="shared" si="0"/>
        <v>3</v>
      </c>
      <c r="M23" s="166"/>
      <c r="N23" s="166"/>
      <c r="O23" s="166"/>
      <c r="P23" s="166"/>
      <c r="Q23" s="166"/>
      <c r="R23" s="167"/>
      <c r="S23" s="168"/>
    </row>
    <row r="24" spans="1:19" ht="74" x14ac:dyDescent="0.4">
      <c r="A24" s="164"/>
      <c r="B24" s="327"/>
      <c r="C24" s="330"/>
      <c r="D24" s="343"/>
      <c r="E24" s="344"/>
      <c r="F24" s="183" t="s">
        <v>440</v>
      </c>
      <c r="G24" s="183">
        <v>3</v>
      </c>
      <c r="H24" s="184" t="s">
        <v>271</v>
      </c>
      <c r="I24" s="188" t="str">
        <f>IF(AND('معلومات عن المرفق 4'!$E$13=1,G24&gt;=1),'Data Validation Lists'!$B$12,IF(AND('معلومات عن المرفق 4'!$E$13=2,G24&gt;=2),'Data Validation Lists'!$B$12,IF(AND('معلومات عن المرفق 4'!$E$13=3,G24=3),'Data Validation Lists'!$B$12,'Data Validation Lists'!$B$13)))</f>
        <v>ينطبق - Applicable</v>
      </c>
      <c r="J24" s="172" t="s">
        <v>273</v>
      </c>
      <c r="K24" s="171" t="s">
        <v>246</v>
      </c>
      <c r="L24" s="165">
        <f t="shared" si="0"/>
        <v>3</v>
      </c>
      <c r="M24" s="166"/>
      <c r="N24" s="166"/>
      <c r="O24" s="166"/>
      <c r="P24" s="166"/>
      <c r="Q24" s="166"/>
      <c r="R24" s="167"/>
      <c r="S24" s="168"/>
    </row>
    <row r="25" spans="1:19" ht="74" x14ac:dyDescent="0.4">
      <c r="A25" s="164"/>
      <c r="B25" s="327"/>
      <c r="C25" s="330"/>
      <c r="D25" s="343"/>
      <c r="E25" s="344"/>
      <c r="F25" s="183" t="s">
        <v>440</v>
      </c>
      <c r="G25" s="183">
        <v>2</v>
      </c>
      <c r="H25" s="184" t="s">
        <v>272</v>
      </c>
      <c r="I25" s="188" t="str">
        <f>IF(AND('معلومات عن المرفق 4'!$E$13=1,G25&gt;=1),'Data Validation Lists'!$B$12,IF(AND('معلومات عن المرفق 4'!$E$13=2,G25&gt;=2),'Data Validation Lists'!$B$12,IF(AND('معلومات عن المرفق 4'!$E$13=3,G25=3),'Data Validation Lists'!$B$12,'Data Validation Lists'!$B$13)))</f>
        <v>ينطبق - Applicable</v>
      </c>
      <c r="J25" s="172" t="s">
        <v>62</v>
      </c>
      <c r="K25" s="171" t="s">
        <v>246</v>
      </c>
      <c r="L25" s="165">
        <f t="shared" si="0"/>
        <v>3</v>
      </c>
      <c r="M25" s="166"/>
      <c r="N25" s="166"/>
      <c r="O25" s="166"/>
      <c r="P25" s="166"/>
      <c r="Q25" s="166"/>
      <c r="R25" s="167"/>
      <c r="S25" s="168"/>
    </row>
    <row r="26" spans="1:19" ht="92.5" x14ac:dyDescent="0.4">
      <c r="A26" s="164"/>
      <c r="B26" s="327"/>
      <c r="C26" s="331"/>
      <c r="D26" s="345"/>
      <c r="E26" s="346"/>
      <c r="F26" s="183" t="s">
        <v>439</v>
      </c>
      <c r="G26" s="183">
        <v>2</v>
      </c>
      <c r="H26" s="184" t="s">
        <v>24</v>
      </c>
      <c r="I26" s="188" t="str">
        <f>IF(AND('معلومات عن المرفق 4'!$E$13=1,G26&gt;=1),'Data Validation Lists'!$B$12,IF(AND('معلومات عن المرفق 4'!$E$13=2,G26&gt;=2),'Data Validation Lists'!$B$12,IF(AND('معلومات عن المرفق 4'!$E$13=3,G26=3),'Data Validation Lists'!$B$12,'Data Validation Lists'!$B$13)))</f>
        <v>ينطبق - Applicable</v>
      </c>
      <c r="J26" s="172" t="s">
        <v>187</v>
      </c>
      <c r="K26" s="171" t="s">
        <v>246</v>
      </c>
      <c r="L26" s="165">
        <f t="shared" si="0"/>
        <v>3</v>
      </c>
      <c r="M26" s="166"/>
      <c r="N26" s="166"/>
      <c r="O26" s="166"/>
      <c r="P26" s="166"/>
      <c r="Q26" s="166"/>
      <c r="R26" s="167"/>
      <c r="S26" s="168"/>
    </row>
    <row r="27" spans="1:19" ht="111" x14ac:dyDescent="0.4">
      <c r="A27" s="164"/>
      <c r="B27" s="327"/>
      <c r="C27" s="329" t="s">
        <v>275</v>
      </c>
      <c r="D27" s="332" t="s">
        <v>63</v>
      </c>
      <c r="E27" s="332"/>
      <c r="F27" s="183" t="s">
        <v>439</v>
      </c>
      <c r="G27" s="183">
        <v>3</v>
      </c>
      <c r="H27" s="184" t="s">
        <v>14</v>
      </c>
      <c r="I27" s="188" t="str">
        <f>IF(AND('معلومات عن المرفق 4'!$E$13=1,G27&gt;=1),'Data Validation Lists'!$B$12,IF(AND('معلومات عن المرفق 4'!$E$13=2,G27&gt;=2),'Data Validation Lists'!$B$12,IF(AND('معلومات عن المرفق 4'!$E$13=3,G27=3),'Data Validation Lists'!$B$12,'Data Validation Lists'!$B$13)))</f>
        <v>ينطبق - Applicable</v>
      </c>
      <c r="J27" s="172" t="s">
        <v>188</v>
      </c>
      <c r="K27" s="171" t="s">
        <v>246</v>
      </c>
      <c r="L27" s="165">
        <f t="shared" si="0"/>
        <v>3</v>
      </c>
      <c r="M27" s="166"/>
      <c r="N27" s="166"/>
      <c r="O27" s="166"/>
      <c r="P27" s="166"/>
      <c r="Q27" s="166"/>
      <c r="R27" s="167"/>
      <c r="S27" s="168"/>
    </row>
    <row r="28" spans="1:19" ht="74" x14ac:dyDescent="0.4">
      <c r="A28" s="164"/>
      <c r="B28" s="327"/>
      <c r="C28" s="330"/>
      <c r="D28" s="332"/>
      <c r="E28" s="332"/>
      <c r="F28" s="183" t="s">
        <v>439</v>
      </c>
      <c r="G28" s="183">
        <v>3</v>
      </c>
      <c r="H28" s="184" t="s">
        <v>25</v>
      </c>
      <c r="I28" s="188" t="str">
        <f>IF(AND('معلومات عن المرفق 4'!$E$13=1,G28&gt;=1),'Data Validation Lists'!$B$12,IF(AND('معلومات عن المرفق 4'!$E$13=2,G28&gt;=2),'Data Validation Lists'!$B$12,IF(AND('معلومات عن المرفق 4'!$E$13=3,G28=3),'Data Validation Lists'!$B$12,'Data Validation Lists'!$B$13)))</f>
        <v>ينطبق - Applicable</v>
      </c>
      <c r="J28" s="172" t="s">
        <v>150</v>
      </c>
      <c r="K28" s="171" t="s">
        <v>246</v>
      </c>
      <c r="L28" s="165">
        <f t="shared" si="0"/>
        <v>3</v>
      </c>
      <c r="M28" s="166"/>
      <c r="N28" s="166"/>
      <c r="O28" s="166"/>
      <c r="P28" s="166"/>
      <c r="Q28" s="166"/>
      <c r="R28" s="167"/>
      <c r="S28" s="168"/>
    </row>
    <row r="29" spans="1:19" ht="92.5" x14ac:dyDescent="0.4">
      <c r="A29" s="164"/>
      <c r="B29" s="327"/>
      <c r="C29" s="330"/>
      <c r="D29" s="332"/>
      <c r="E29" s="332"/>
      <c r="F29" s="183" t="s">
        <v>439</v>
      </c>
      <c r="G29" s="183">
        <v>3</v>
      </c>
      <c r="H29" s="184" t="s">
        <v>276</v>
      </c>
      <c r="I29" s="188" t="str">
        <f>IF(AND('معلومات عن المرفق 4'!$E$13=1,G29&gt;=1),'Data Validation Lists'!$B$12,IF(AND('معلومات عن المرفق 4'!$E$13=2,G29&gt;=2),'Data Validation Lists'!$B$12,IF(AND('معلومات عن المرفق 4'!$E$13=3,G29=3),'Data Validation Lists'!$B$12,'Data Validation Lists'!$B$13)))</f>
        <v>ينطبق - Applicable</v>
      </c>
      <c r="J29" s="172" t="s">
        <v>455</v>
      </c>
      <c r="K29" s="171" t="str">
        <f>IF(L29=3,"مطبق كليًا  - Implemented",IF(L29=0,"لاينطبق على الجهة  - Not Applicable",IF(L29=1,"غير مطبق  - Not Implemented",IF(3&lt;L29&gt;1,"مطبق جزئيًا  - Partially Implemented"," "))))</f>
        <v>مطبق كليًا  - Implemented</v>
      </c>
      <c r="L29" s="165">
        <f>IFERROR(AVERAGEIFS(L30:L34,I30:I34,"&lt;&gt;لا ينطبق - Not Applicable",L30:L34,"&lt;&gt;0"),AVERAGEIF(I30:I34,"&lt;&gt;لا ينطبق - Not Applicable",L30:L33))</f>
        <v>3</v>
      </c>
      <c r="M29" s="166"/>
      <c r="N29" s="166"/>
      <c r="O29" s="166"/>
      <c r="P29" s="166"/>
      <c r="Q29" s="166"/>
      <c r="R29" s="167"/>
      <c r="S29" s="168"/>
    </row>
    <row r="30" spans="1:19" ht="37" x14ac:dyDescent="0.4">
      <c r="A30" s="164"/>
      <c r="B30" s="327"/>
      <c r="C30" s="330"/>
      <c r="D30" s="332"/>
      <c r="E30" s="332"/>
      <c r="F30" s="183" t="s">
        <v>440</v>
      </c>
      <c r="G30" s="183">
        <v>3</v>
      </c>
      <c r="H30" s="184" t="s">
        <v>277</v>
      </c>
      <c r="I30" s="188" t="str">
        <f>IF(AND('معلومات عن المرفق 4'!$E$13=1,G30&gt;=1),'Data Validation Lists'!$B$12,IF(AND('معلومات عن المرفق 4'!$E$13=2,G30&gt;=2),'Data Validation Lists'!$B$12,IF(AND('معلومات عن المرفق 4'!$E$13=3,G30=3),'Data Validation Lists'!$B$12,'Data Validation Lists'!$B$13)))</f>
        <v>ينطبق - Applicable</v>
      </c>
      <c r="J30" s="172" t="s">
        <v>64</v>
      </c>
      <c r="K30" s="171" t="s">
        <v>246</v>
      </c>
      <c r="L30" s="165">
        <f t="shared" si="0"/>
        <v>3</v>
      </c>
      <c r="M30" s="166"/>
      <c r="N30" s="166"/>
      <c r="O30" s="166"/>
      <c r="P30" s="166"/>
      <c r="Q30" s="166"/>
      <c r="R30" s="167"/>
      <c r="S30" s="168"/>
    </row>
    <row r="31" spans="1:19" ht="74" x14ac:dyDescent="0.4">
      <c r="A31" s="164"/>
      <c r="B31" s="327"/>
      <c r="C31" s="330"/>
      <c r="D31" s="332"/>
      <c r="E31" s="332"/>
      <c r="F31" s="183" t="s">
        <v>440</v>
      </c>
      <c r="G31" s="183">
        <v>2</v>
      </c>
      <c r="H31" s="184" t="s">
        <v>278</v>
      </c>
      <c r="I31" s="188" t="str">
        <f>IF(AND('معلومات عن المرفق 4'!$E$13=1,G31&gt;=1),'Data Validation Lists'!$B$12,IF(AND('معلومات عن المرفق 4'!$E$13=2,G31&gt;=2),'Data Validation Lists'!$B$12,IF(AND('معلومات عن المرفق 4'!$E$13=3,G31=3),'Data Validation Lists'!$B$12,'Data Validation Lists'!$B$13)))</f>
        <v>ينطبق - Applicable</v>
      </c>
      <c r="J31" s="172" t="s">
        <v>151</v>
      </c>
      <c r="K31" s="171" t="s">
        <v>246</v>
      </c>
      <c r="L31" s="165">
        <f t="shared" si="0"/>
        <v>3</v>
      </c>
      <c r="M31" s="166"/>
      <c r="N31" s="166"/>
      <c r="O31" s="166"/>
      <c r="P31" s="166"/>
      <c r="Q31" s="166"/>
      <c r="R31" s="167"/>
      <c r="S31" s="168"/>
    </row>
    <row r="32" spans="1:19" ht="111" x14ac:dyDescent="0.4">
      <c r="A32" s="164"/>
      <c r="B32" s="327"/>
      <c r="C32" s="330"/>
      <c r="D32" s="332"/>
      <c r="E32" s="332"/>
      <c r="F32" s="183" t="s">
        <v>440</v>
      </c>
      <c r="G32" s="183">
        <v>2</v>
      </c>
      <c r="H32" s="184" t="s">
        <v>279</v>
      </c>
      <c r="I32" s="188" t="str">
        <f>IF(AND('معلومات عن المرفق 4'!$E$13=1,G32&gt;=1),'Data Validation Lists'!$B$12,IF(AND('معلومات عن المرفق 4'!$E$13=2,G32&gt;=2),'Data Validation Lists'!$B$12,IF(AND('معلومات عن المرفق 4'!$E$13=3,G32=3),'Data Validation Lists'!$B$12,'Data Validation Lists'!$B$13)))</f>
        <v>ينطبق - Applicable</v>
      </c>
      <c r="J32" s="172" t="s">
        <v>453</v>
      </c>
      <c r="K32" s="171" t="s">
        <v>246</v>
      </c>
      <c r="L32" s="165">
        <f t="shared" si="0"/>
        <v>3</v>
      </c>
      <c r="M32" s="166"/>
      <c r="N32" s="166"/>
      <c r="O32" s="166"/>
      <c r="P32" s="166"/>
      <c r="Q32" s="166"/>
      <c r="R32" s="167"/>
      <c r="S32" s="168"/>
    </row>
    <row r="33" spans="1:19" ht="37" x14ac:dyDescent="0.4">
      <c r="A33" s="164"/>
      <c r="B33" s="327"/>
      <c r="C33" s="330"/>
      <c r="D33" s="332"/>
      <c r="E33" s="332"/>
      <c r="F33" s="183" t="s">
        <v>440</v>
      </c>
      <c r="G33" s="183">
        <v>3</v>
      </c>
      <c r="H33" s="184" t="s">
        <v>280</v>
      </c>
      <c r="I33" s="188" t="str">
        <f>IF(AND('معلومات عن المرفق 4'!$E$13=1,G33&gt;=1),'Data Validation Lists'!$B$12,IF(AND('معلومات عن المرفق 4'!$E$13=2,G33&gt;=2),'Data Validation Lists'!$B$12,IF(AND('معلومات عن المرفق 4'!$E$13=3,G33=3),'Data Validation Lists'!$B$12,'Data Validation Lists'!$B$13)))</f>
        <v>ينطبق - Applicable</v>
      </c>
      <c r="J33" s="172" t="s">
        <v>189</v>
      </c>
      <c r="K33" s="171" t="s">
        <v>246</v>
      </c>
      <c r="L33" s="165">
        <f t="shared" si="0"/>
        <v>3</v>
      </c>
      <c r="M33" s="166"/>
      <c r="N33" s="166"/>
      <c r="O33" s="166"/>
      <c r="P33" s="166"/>
      <c r="Q33" s="166"/>
      <c r="R33" s="167"/>
      <c r="S33" s="168"/>
    </row>
    <row r="34" spans="1:19" ht="55.5" x14ac:dyDescent="0.4">
      <c r="A34" s="164"/>
      <c r="B34" s="327"/>
      <c r="C34" s="330"/>
      <c r="D34" s="332"/>
      <c r="E34" s="332"/>
      <c r="F34" s="183" t="s">
        <v>440</v>
      </c>
      <c r="G34" s="183">
        <v>2</v>
      </c>
      <c r="H34" s="184" t="s">
        <v>281</v>
      </c>
      <c r="I34" s="188" t="str">
        <f>IF(AND('معلومات عن المرفق 4'!$E$13=1,G34&gt;=1),'Data Validation Lists'!$B$12,IF(AND('معلومات عن المرفق 4'!$E$13=2,G34&gt;=2),'Data Validation Lists'!$B$12,IF(AND('معلومات عن المرفق 4'!$E$13=3,G34=3),'Data Validation Lists'!$B$12,'Data Validation Lists'!$B$13)))</f>
        <v>ينطبق - Applicable</v>
      </c>
      <c r="J34" s="172" t="s">
        <v>454</v>
      </c>
      <c r="K34" s="171" t="s">
        <v>246</v>
      </c>
      <c r="L34" s="165">
        <f t="shared" si="0"/>
        <v>3</v>
      </c>
      <c r="M34" s="166"/>
      <c r="N34" s="166"/>
      <c r="O34" s="166"/>
      <c r="P34" s="166"/>
      <c r="Q34" s="166"/>
      <c r="R34" s="167"/>
      <c r="S34" s="168"/>
    </row>
    <row r="35" spans="1:19" ht="92.5" x14ac:dyDescent="0.4">
      <c r="A35" s="164"/>
      <c r="B35" s="327"/>
      <c r="C35" s="331"/>
      <c r="D35" s="332"/>
      <c r="E35" s="332"/>
      <c r="F35" s="183" t="s">
        <v>439</v>
      </c>
      <c r="G35" s="183">
        <v>2</v>
      </c>
      <c r="H35" s="184" t="s">
        <v>282</v>
      </c>
      <c r="I35" s="188" t="str">
        <f>IF(AND('معلومات عن المرفق 4'!$E$13=1,G35&gt;=1),'Data Validation Lists'!$B$12,IF(AND('معلومات عن المرفق 4'!$E$13=2,G35&gt;=2),'Data Validation Lists'!$B$12,IF(AND('معلومات عن المرفق 4'!$E$13=3,G35=3),'Data Validation Lists'!$B$12,'Data Validation Lists'!$B$13)))</f>
        <v>ينطبق - Applicable</v>
      </c>
      <c r="J35" s="172" t="s">
        <v>152</v>
      </c>
      <c r="K35" s="171" t="s">
        <v>246</v>
      </c>
      <c r="L35" s="165">
        <f t="shared" si="0"/>
        <v>3</v>
      </c>
      <c r="M35" s="166"/>
      <c r="N35" s="166"/>
      <c r="O35" s="166"/>
      <c r="P35" s="166"/>
      <c r="Q35" s="166"/>
      <c r="R35" s="167"/>
      <c r="S35" s="168"/>
    </row>
    <row r="36" spans="1:19" ht="92.5" x14ac:dyDescent="0.4">
      <c r="A36" s="164"/>
      <c r="B36" s="327"/>
      <c r="C36" s="329" t="s">
        <v>283</v>
      </c>
      <c r="D36" s="332" t="s">
        <v>65</v>
      </c>
      <c r="E36" s="332"/>
      <c r="F36" s="183" t="s">
        <v>439</v>
      </c>
      <c r="G36" s="183">
        <v>3</v>
      </c>
      <c r="H36" s="184" t="s">
        <v>15</v>
      </c>
      <c r="I36" s="188" t="str">
        <f>IF(AND('معلومات عن المرفق 4'!$E$13=1,G36&gt;=1),'Data Validation Lists'!$B$12,IF(AND('معلومات عن المرفق 4'!$E$13=2,G36&gt;=2),'Data Validation Lists'!$B$12,IF(AND('معلومات عن المرفق 4'!$E$13=3,G36=3),'Data Validation Lists'!$B$12,'Data Validation Lists'!$B$13)))</f>
        <v>ينطبق - Applicable</v>
      </c>
      <c r="J36" s="172" t="s">
        <v>252</v>
      </c>
      <c r="K36" s="171" t="s">
        <v>246</v>
      </c>
      <c r="L36" s="165">
        <f t="shared" si="0"/>
        <v>3</v>
      </c>
      <c r="M36" s="166"/>
      <c r="N36" s="166"/>
      <c r="O36" s="166"/>
      <c r="P36" s="166"/>
      <c r="Q36" s="166"/>
      <c r="R36" s="167"/>
      <c r="S36" s="168"/>
    </row>
    <row r="37" spans="1:19" ht="111" x14ac:dyDescent="0.4">
      <c r="A37" s="164"/>
      <c r="B37" s="327"/>
      <c r="C37" s="331"/>
      <c r="D37" s="332"/>
      <c r="E37" s="332"/>
      <c r="F37" s="183" t="s">
        <v>439</v>
      </c>
      <c r="G37" s="183">
        <v>3</v>
      </c>
      <c r="H37" s="184" t="s">
        <v>26</v>
      </c>
      <c r="I37" s="188" t="str">
        <f>IF(AND('معلومات عن المرفق 4'!$E$13=1,G37&gt;=1),'Data Validation Lists'!$B$12,IF(AND('معلومات عن المرفق 4'!$E$13=2,G37&gt;=2),'Data Validation Lists'!$B$12,IF(AND('معلومات عن المرفق 4'!$E$13=3,G37=3),'Data Validation Lists'!$B$12,'Data Validation Lists'!$B$13)))</f>
        <v>ينطبق - Applicable</v>
      </c>
      <c r="J37" s="172" t="s">
        <v>446</v>
      </c>
      <c r="K37" s="171" t="s">
        <v>246</v>
      </c>
      <c r="L37" s="165">
        <f t="shared" si="0"/>
        <v>3</v>
      </c>
      <c r="M37" s="166"/>
      <c r="N37" s="166"/>
      <c r="O37" s="166"/>
      <c r="P37" s="166"/>
      <c r="Q37" s="166"/>
      <c r="R37" s="167"/>
      <c r="S37" s="168"/>
    </row>
    <row r="38" spans="1:19" ht="166.5" x14ac:dyDescent="0.4">
      <c r="A38" s="164"/>
      <c r="B38" s="327"/>
      <c r="C38" s="329" t="s">
        <v>284</v>
      </c>
      <c r="D38" s="332" t="s">
        <v>66</v>
      </c>
      <c r="E38" s="332"/>
      <c r="F38" s="183" t="s">
        <v>439</v>
      </c>
      <c r="G38" s="183">
        <v>2</v>
      </c>
      <c r="H38" s="184" t="s">
        <v>16</v>
      </c>
      <c r="I38" s="188" t="str">
        <f>IF(AND('معلومات عن المرفق 4'!$E$13=1,G38&gt;=1),'Data Validation Lists'!$B$12,IF(AND('معلومات عن المرفق 4'!$E$13=2,G38&gt;=2),'Data Validation Lists'!$B$12,IF(AND('معلومات عن المرفق 4'!$E$13=3,G38=3),'Data Validation Lists'!$B$12,'Data Validation Lists'!$B$13)))</f>
        <v>ينطبق - Applicable</v>
      </c>
      <c r="J38" s="172" t="s">
        <v>285</v>
      </c>
      <c r="K38" s="171" t="s">
        <v>246</v>
      </c>
      <c r="L38" s="165">
        <f t="shared" si="0"/>
        <v>3</v>
      </c>
      <c r="M38" s="166"/>
      <c r="N38" s="166"/>
      <c r="O38" s="166"/>
      <c r="P38" s="166"/>
      <c r="Q38" s="166"/>
      <c r="R38" s="167"/>
      <c r="S38" s="168"/>
    </row>
    <row r="39" spans="1:19" ht="92.5" x14ac:dyDescent="0.4">
      <c r="A39" s="164"/>
      <c r="B39" s="327"/>
      <c r="C39" s="331"/>
      <c r="D39" s="332"/>
      <c r="E39" s="332"/>
      <c r="F39" s="183" t="s">
        <v>439</v>
      </c>
      <c r="G39" s="183">
        <v>2</v>
      </c>
      <c r="H39" s="184" t="s">
        <v>27</v>
      </c>
      <c r="I39" s="188" t="str">
        <f>IF(AND('معلومات عن المرفق 4'!$E$13=1,G39&gt;=1),'Data Validation Lists'!$B$12,IF(AND('معلومات عن المرفق 4'!$E$13=2,G39&gt;=2),'Data Validation Lists'!$B$12,IF(AND('معلومات عن المرفق 4'!$E$13=3,G39=3),'Data Validation Lists'!$B$12,'Data Validation Lists'!$B$13)))</f>
        <v>ينطبق - Applicable</v>
      </c>
      <c r="J39" s="172" t="s">
        <v>286</v>
      </c>
      <c r="K39" s="171" t="s">
        <v>246</v>
      </c>
      <c r="L39" s="165">
        <f t="shared" si="0"/>
        <v>3</v>
      </c>
      <c r="M39" s="166"/>
      <c r="N39" s="166"/>
      <c r="O39" s="166"/>
      <c r="P39" s="166"/>
      <c r="Q39" s="166"/>
      <c r="R39" s="167"/>
      <c r="S39" s="168"/>
    </row>
    <row r="40" spans="1:19" ht="74" x14ac:dyDescent="0.4">
      <c r="A40" s="164"/>
      <c r="B40" s="327"/>
      <c r="C40" s="329" t="s">
        <v>287</v>
      </c>
      <c r="D40" s="341" t="s">
        <v>67</v>
      </c>
      <c r="E40" s="342"/>
      <c r="F40" s="183" t="s">
        <v>439</v>
      </c>
      <c r="G40" s="183">
        <v>3</v>
      </c>
      <c r="H40" s="184" t="s">
        <v>17</v>
      </c>
      <c r="I40" s="188" t="str">
        <f>IF(AND('معلومات عن المرفق 4'!$E$13=1,G40&gt;=1),'Data Validation Lists'!$B$12,IF(AND('معلومات عن المرفق 4'!$E$13=2,G40&gt;=2),'Data Validation Lists'!$B$12,IF(AND('معلومات عن المرفق 4'!$E$13=3,G40=3),'Data Validation Lists'!$B$12,'Data Validation Lists'!$B$13)))</f>
        <v>ينطبق - Applicable</v>
      </c>
      <c r="J40" s="172" t="s">
        <v>190</v>
      </c>
      <c r="K40" s="171" t="s">
        <v>246</v>
      </c>
      <c r="L40" s="165">
        <f t="shared" si="0"/>
        <v>3</v>
      </c>
      <c r="M40" s="166"/>
      <c r="N40" s="166"/>
      <c r="O40" s="166"/>
      <c r="P40" s="166"/>
      <c r="Q40" s="166"/>
      <c r="R40" s="167"/>
      <c r="S40" s="168"/>
    </row>
    <row r="41" spans="1:19" ht="92.5" x14ac:dyDescent="0.4">
      <c r="A41" s="164"/>
      <c r="B41" s="327"/>
      <c r="C41" s="330"/>
      <c r="D41" s="343"/>
      <c r="E41" s="344"/>
      <c r="F41" s="183" t="s">
        <v>439</v>
      </c>
      <c r="G41" s="183">
        <v>2</v>
      </c>
      <c r="H41" s="184" t="s">
        <v>29</v>
      </c>
      <c r="I41" s="188" t="str">
        <f>IF(AND('معلومات عن المرفق 4'!$E$13=1,G41&gt;=1),'Data Validation Lists'!$B$12,IF(AND('معلومات عن المرفق 4'!$E$13=2,G41&gt;=2),'Data Validation Lists'!$B$12,IF(AND('معلومات عن المرفق 4'!$E$13=3,G41=3),'Data Validation Lists'!$B$12,'Data Validation Lists'!$B$13)))</f>
        <v>ينطبق - Applicable</v>
      </c>
      <c r="J41" s="172" t="s">
        <v>290</v>
      </c>
      <c r="K41" s="171" t="str">
        <f>IF(L41=3,"مطبق كليًا  - Implemented",IF(L41=0,"لاينطبق على الجهة  - Not Applicable",IF(L41=1,"غير مطبق  - Not Implemented",IF(3&lt;L41&gt;1,"مطبق جزئيًا  - Partially Implemented"," "))))</f>
        <v>مطبق كليًا  - Implemented</v>
      </c>
      <c r="L41" s="165">
        <f>IFERROR(IFERROR(AVERAGEIFS(L42:L43,I42:I43,"&lt;&gt;لا ينطبق - Not Applicable",L42:L43,"&lt;&gt;0"),IFERROR(AVERAGEIF(I42:I43,"&lt;&gt;لا ينطبق - Not Applicable",L42:L43),AVERAGEIF(L42:L43,"&lt;&gt;0",L42:L43))),0)</f>
        <v>3</v>
      </c>
      <c r="M41" s="166"/>
      <c r="N41" s="166"/>
      <c r="O41" s="166"/>
      <c r="P41" s="166"/>
      <c r="Q41" s="166"/>
      <c r="R41" s="167"/>
      <c r="S41" s="168"/>
    </row>
    <row r="42" spans="1:19" ht="129.5" x14ac:dyDescent="0.4">
      <c r="A42" s="164"/>
      <c r="B42" s="327"/>
      <c r="C42" s="330"/>
      <c r="D42" s="343"/>
      <c r="E42" s="344"/>
      <c r="F42" s="183" t="s">
        <v>440</v>
      </c>
      <c r="G42" s="183">
        <v>2</v>
      </c>
      <c r="H42" s="184" t="s">
        <v>250</v>
      </c>
      <c r="I42" s="188" t="str">
        <f>IF(AND('معلومات عن المرفق 4'!$E$13=1,G42&gt;=1),'Data Validation Lists'!$B$12,IF(AND('معلومات عن المرفق 4'!$E$13=2,G42&gt;=2),'Data Validation Lists'!$B$12,IF(AND('معلومات عن المرفق 4'!$E$13=3,G42=3),'Data Validation Lists'!$B$12,'Data Validation Lists'!$B$13)))</f>
        <v>ينطبق - Applicable</v>
      </c>
      <c r="J42" s="172" t="s">
        <v>288</v>
      </c>
      <c r="K42" s="171" t="s">
        <v>246</v>
      </c>
      <c r="L42" s="165">
        <f t="shared" si="0"/>
        <v>3</v>
      </c>
      <c r="M42" s="166"/>
      <c r="N42" s="166"/>
      <c r="O42" s="166"/>
      <c r="P42" s="166"/>
      <c r="Q42" s="166"/>
      <c r="R42" s="167"/>
      <c r="S42" s="168"/>
    </row>
    <row r="43" spans="1:19" ht="92.5" x14ac:dyDescent="0.4">
      <c r="A43" s="164"/>
      <c r="B43" s="328"/>
      <c r="C43" s="331"/>
      <c r="D43" s="345"/>
      <c r="E43" s="346"/>
      <c r="F43" s="183" t="s">
        <v>440</v>
      </c>
      <c r="G43" s="183">
        <v>2</v>
      </c>
      <c r="H43" s="184" t="s">
        <v>251</v>
      </c>
      <c r="I43" s="188" t="str">
        <f>IF(AND('معلومات عن المرفق 4'!$E$13=1,G43&gt;=1),'Data Validation Lists'!$B$12,IF(AND('معلومات عن المرفق 4'!$E$13=2,G43&gt;=2),'Data Validation Lists'!$B$12,IF(AND('معلومات عن المرفق 4'!$E$13=3,G43=3),'Data Validation Lists'!$B$12,'Data Validation Lists'!$B$13)))</f>
        <v>ينطبق - Applicable</v>
      </c>
      <c r="J43" s="172" t="s">
        <v>289</v>
      </c>
      <c r="K43" s="171" t="s">
        <v>246</v>
      </c>
      <c r="L43" s="165">
        <f t="shared" si="0"/>
        <v>3</v>
      </c>
      <c r="M43" s="166"/>
      <c r="N43" s="166"/>
      <c r="O43" s="166"/>
      <c r="P43" s="166"/>
      <c r="Q43" s="166"/>
      <c r="R43" s="167"/>
      <c r="S43" s="168"/>
    </row>
    <row r="44" spans="1:19" ht="92.5" x14ac:dyDescent="0.55000000000000004">
      <c r="A44" s="164"/>
      <c r="B44" s="320" t="s">
        <v>441</v>
      </c>
      <c r="C44" s="348" t="s">
        <v>8</v>
      </c>
      <c r="D44" s="347" t="s">
        <v>442</v>
      </c>
      <c r="E44" s="347"/>
      <c r="F44" s="183" t="s">
        <v>439</v>
      </c>
      <c r="G44" s="183">
        <v>3</v>
      </c>
      <c r="H44" s="184" t="s">
        <v>301</v>
      </c>
      <c r="I44" s="188" t="str">
        <f>IF(AND('معلومات عن المرفق 4'!$E$13=1,G44&gt;=1),'Data Validation Lists'!$B$12,IF(AND('معلومات عن المرفق 4'!$E$13=2,G44&gt;=2),'Data Validation Lists'!$B$12,IF(AND('معلومات عن المرفق 4'!$E$13=3,G44=3),'Data Validation Lists'!$B$12,'Data Validation Lists'!$B$13)))</f>
        <v>ينطبق - Applicable</v>
      </c>
      <c r="J44" s="213" t="s">
        <v>501</v>
      </c>
      <c r="K44" s="171" t="str">
        <f>IF(L44=3,"مطبق كليًا  - Implemented",IF(L44=0,"لاينطبق على الجهة  - Not Applicable",IF(L44=1,"غير مطبق  - Not Implemented",IF(3&lt;L44&gt;1,"مطبق جزئيًا  - Partially Implemented"," "))))</f>
        <v>مطبق كليًا  - Implemented</v>
      </c>
      <c r="L44" s="165">
        <f>IFERROR(IFERROR(AVERAGEIFS(L45:L49,I45:I49,"&lt;&gt;لا ينطبق - Not Applicable",L45:L49,"&lt;&gt;0"),IFERROR(AVERAGEIF(I45:I49,"&lt;&gt;لا ينطبق - Not Applicable",L45:L49),AVERAGEIF(L45:L49,"&lt;&gt;0",L45:L49))),0)</f>
        <v>3</v>
      </c>
      <c r="M44" s="166"/>
      <c r="N44" s="166"/>
      <c r="O44" s="166"/>
      <c r="P44" s="166"/>
      <c r="Q44" s="166"/>
      <c r="R44" s="167"/>
      <c r="S44" s="168"/>
    </row>
    <row r="45" spans="1:19" ht="55.5" x14ac:dyDescent="0.4">
      <c r="A45" s="164"/>
      <c r="B45" s="321"/>
      <c r="C45" s="348"/>
      <c r="D45" s="347"/>
      <c r="E45" s="347"/>
      <c r="F45" s="183" t="s">
        <v>440</v>
      </c>
      <c r="G45" s="183">
        <v>3</v>
      </c>
      <c r="H45" s="184" t="s">
        <v>302</v>
      </c>
      <c r="I45" s="188" t="str">
        <f>IF(AND('معلومات عن المرفق 4'!$E$13=1,G45&gt;=1),'Data Validation Lists'!$B$12,IF(AND('معلومات عن المرفق 4'!$E$13=2,G45&gt;=2),'Data Validation Lists'!$B$12,IF(AND('معلومات عن المرفق 4'!$E$13=3,G45=3),'Data Validation Lists'!$B$12,'Data Validation Lists'!$B$13)))</f>
        <v>ينطبق - Applicable</v>
      </c>
      <c r="J45" s="172" t="s">
        <v>157</v>
      </c>
      <c r="K45" s="171" t="s">
        <v>246</v>
      </c>
      <c r="L45" s="165">
        <f t="shared" si="0"/>
        <v>3</v>
      </c>
      <c r="M45" s="166"/>
      <c r="N45" s="166"/>
      <c r="O45" s="166"/>
      <c r="P45" s="166"/>
      <c r="Q45" s="166"/>
      <c r="R45" s="167"/>
      <c r="S45" s="168"/>
    </row>
    <row r="46" spans="1:19" ht="37" x14ac:dyDescent="0.4">
      <c r="A46" s="164"/>
      <c r="B46" s="321"/>
      <c r="C46" s="348"/>
      <c r="D46" s="347"/>
      <c r="E46" s="347"/>
      <c r="F46" s="183" t="s">
        <v>440</v>
      </c>
      <c r="G46" s="183">
        <v>1</v>
      </c>
      <c r="H46" s="184" t="s">
        <v>20</v>
      </c>
      <c r="I46" s="188" t="str">
        <f>IF(AND('معلومات عن المرفق 4'!$E$13=1,G46&gt;=1),'Data Validation Lists'!$B$12,IF(AND('معلومات عن المرفق 4'!$E$13=2,G46&gt;=2),'Data Validation Lists'!$B$12,IF(AND('معلومات عن المرفق 4'!$E$13=3,G46=3),'Data Validation Lists'!$B$12,'Data Validation Lists'!$B$13)))</f>
        <v>ينطبق - Applicable</v>
      </c>
      <c r="J46" s="172" t="s">
        <v>191</v>
      </c>
      <c r="K46" s="171" t="s">
        <v>246</v>
      </c>
      <c r="L46" s="165">
        <f t="shared" si="0"/>
        <v>3</v>
      </c>
      <c r="M46" s="166"/>
      <c r="N46" s="166"/>
      <c r="O46" s="166"/>
      <c r="P46" s="166"/>
      <c r="Q46" s="166"/>
      <c r="R46" s="167"/>
      <c r="S46" s="168"/>
    </row>
    <row r="47" spans="1:19" ht="37" x14ac:dyDescent="0.4">
      <c r="A47" s="164"/>
      <c r="B47" s="321"/>
      <c r="C47" s="348"/>
      <c r="D47" s="347"/>
      <c r="E47" s="347"/>
      <c r="F47" s="183" t="s">
        <v>440</v>
      </c>
      <c r="G47" s="183">
        <v>1</v>
      </c>
      <c r="H47" s="184" t="s">
        <v>34</v>
      </c>
      <c r="I47" s="188" t="str">
        <f>IF(AND('معلومات عن المرفق 4'!$E$13=1,G47&gt;=1),'Data Validation Lists'!$B$12,IF(AND('معلومات عن المرفق 4'!$E$13=2,G47&gt;=2),'Data Validation Lists'!$B$12,IF(AND('معلومات عن المرفق 4'!$E$13=3,G47=3),'Data Validation Lists'!$B$12,'Data Validation Lists'!$B$13)))</f>
        <v>ينطبق - Applicable</v>
      </c>
      <c r="J47" s="172" t="s">
        <v>158</v>
      </c>
      <c r="K47" s="171" t="s">
        <v>246</v>
      </c>
      <c r="L47" s="165">
        <f t="shared" si="0"/>
        <v>3</v>
      </c>
      <c r="M47" s="166"/>
      <c r="N47" s="166"/>
      <c r="O47" s="166"/>
      <c r="P47" s="166"/>
      <c r="Q47" s="166"/>
      <c r="R47" s="167"/>
      <c r="S47" s="168"/>
    </row>
    <row r="48" spans="1:19" ht="74" x14ac:dyDescent="0.4">
      <c r="A48" s="164"/>
      <c r="B48" s="321"/>
      <c r="C48" s="348"/>
      <c r="D48" s="347"/>
      <c r="E48" s="347"/>
      <c r="F48" s="183" t="s">
        <v>440</v>
      </c>
      <c r="G48" s="183">
        <v>2</v>
      </c>
      <c r="H48" s="184" t="s">
        <v>30</v>
      </c>
      <c r="I48" s="188" t="str">
        <f>IF(AND('معلومات عن المرفق 4'!$E$13=1,G48&gt;=1),'Data Validation Lists'!$B$12,IF(AND('معلومات عن المرفق 4'!$E$13=2,G48&gt;=2),'Data Validation Lists'!$B$12,IF(AND('معلومات عن المرفق 4'!$E$13=3,G48=3),'Data Validation Lists'!$B$12,'Data Validation Lists'!$B$13)))</f>
        <v>ينطبق - Applicable</v>
      </c>
      <c r="J48" s="172" t="s">
        <v>192</v>
      </c>
      <c r="K48" s="171" t="s">
        <v>246</v>
      </c>
      <c r="L48" s="165">
        <f t="shared" si="0"/>
        <v>3</v>
      </c>
      <c r="M48" s="166"/>
      <c r="N48" s="166"/>
      <c r="O48" s="166"/>
      <c r="P48" s="166"/>
      <c r="Q48" s="166"/>
      <c r="R48" s="167"/>
      <c r="S48" s="168"/>
    </row>
    <row r="49" spans="1:19" ht="55.5" x14ac:dyDescent="0.4">
      <c r="A49" s="164"/>
      <c r="B49" s="321"/>
      <c r="C49" s="348"/>
      <c r="D49" s="347"/>
      <c r="E49" s="347"/>
      <c r="F49" s="183" t="s">
        <v>440</v>
      </c>
      <c r="G49" s="183">
        <v>2</v>
      </c>
      <c r="H49" s="184" t="s">
        <v>303</v>
      </c>
      <c r="I49" s="188" t="str">
        <f>IF(AND('معلومات عن المرفق 4'!$E$13=1,G49&gt;=1),'Data Validation Lists'!$B$12,IF(AND('معلومات عن المرفق 4'!$E$13=2,G49&gt;=2),'Data Validation Lists'!$B$12,IF(AND('معلومات عن المرفق 4'!$E$13=3,G49=3),'Data Validation Lists'!$B$12,'Data Validation Lists'!$B$13)))</f>
        <v>ينطبق - Applicable</v>
      </c>
      <c r="J49" s="172" t="s">
        <v>193</v>
      </c>
      <c r="K49" s="171" t="s">
        <v>246</v>
      </c>
      <c r="L49" s="165">
        <f t="shared" si="0"/>
        <v>3</v>
      </c>
      <c r="M49" s="166"/>
      <c r="N49" s="166"/>
      <c r="O49" s="166"/>
      <c r="P49" s="166"/>
      <c r="Q49" s="166"/>
      <c r="R49" s="167"/>
      <c r="S49" s="168"/>
    </row>
    <row r="50" spans="1:19" ht="92.5" x14ac:dyDescent="0.4">
      <c r="A50" s="164"/>
      <c r="B50" s="321"/>
      <c r="C50" s="348"/>
      <c r="D50" s="347"/>
      <c r="E50" s="347"/>
      <c r="F50" s="183" t="s">
        <v>439</v>
      </c>
      <c r="G50" s="183">
        <v>2</v>
      </c>
      <c r="H50" s="184" t="s">
        <v>42</v>
      </c>
      <c r="I50" s="188" t="str">
        <f>IF(AND('معلومات عن المرفق 4'!$E$13=1,G50&gt;=1),'Data Validation Lists'!$B$12,IF(AND('معلومات عن المرفق 4'!$E$13=2,G50&gt;=2),'Data Validation Lists'!$B$12,IF(AND('معلومات عن المرفق 4'!$E$13=3,G50=3),'Data Validation Lists'!$B$12,'Data Validation Lists'!$B$13)))</f>
        <v>ينطبق - Applicable</v>
      </c>
      <c r="J50" s="172" t="s">
        <v>159</v>
      </c>
      <c r="K50" s="171" t="s">
        <v>246</v>
      </c>
      <c r="L50" s="165">
        <f t="shared" si="0"/>
        <v>3</v>
      </c>
      <c r="M50" s="166"/>
      <c r="N50" s="166"/>
      <c r="O50" s="166"/>
      <c r="P50" s="166"/>
      <c r="Q50" s="166"/>
      <c r="R50" s="167"/>
      <c r="S50" s="168"/>
    </row>
    <row r="51" spans="1:19" ht="111" x14ac:dyDescent="0.4">
      <c r="A51" s="164"/>
      <c r="B51" s="321"/>
      <c r="C51" s="323" t="s">
        <v>23</v>
      </c>
      <c r="D51" s="304" t="s">
        <v>443</v>
      </c>
      <c r="E51" s="305"/>
      <c r="F51" s="183" t="s">
        <v>439</v>
      </c>
      <c r="G51" s="183">
        <v>3</v>
      </c>
      <c r="H51" s="184" t="s">
        <v>304</v>
      </c>
      <c r="I51" s="188" t="str">
        <f>IF(AND('معلومات عن المرفق 4'!$E$13=1,G51&gt;=1),'Data Validation Lists'!$B$12,IF(AND('معلومات عن المرفق 4'!$E$13=2,G51&gt;=2),'Data Validation Lists'!$B$12,IF(AND('معلومات عن المرفق 4'!$E$13=3,G51=3),'Data Validation Lists'!$B$12,'Data Validation Lists'!$B$13)))</f>
        <v>ينطبق - Applicable</v>
      </c>
      <c r="J51" s="172" t="s">
        <v>160</v>
      </c>
      <c r="K51" s="171" t="str">
        <f>IF(L51=3,"مطبق كليًا  - Implemented",IF(L51=0,"لاينطبق على الجهة  - Not Applicable",IF(L51=1,"غير مطبق  - Not Implemented",IF(3&lt;L51&gt;1,"مطبق جزئيًا  - Partially Implemented"," "))))</f>
        <v>مطبق كليًا  - Implemented</v>
      </c>
      <c r="L51" s="165">
        <f>IFERROR(IFERROR(AVERAGEIFS(L52:L62,I52:I62,"&lt;&gt;لا ينطبق - Not Applicable",L52:L62,"&lt;&gt;0"),IFERROR(AVERAGEIF(I52:I62,"&lt;&gt;لا ينطبق - Not Applicable",L52:L62),AVERAGEIF(L52:L62,"&lt;&gt;0",L52:L62))),0)</f>
        <v>3</v>
      </c>
      <c r="M51" s="166"/>
      <c r="N51" s="166"/>
      <c r="O51" s="166"/>
      <c r="P51" s="166"/>
      <c r="Q51" s="166"/>
      <c r="R51" s="167"/>
      <c r="S51" s="168"/>
    </row>
    <row r="52" spans="1:19" ht="111" x14ac:dyDescent="0.4">
      <c r="A52" s="164"/>
      <c r="B52" s="321"/>
      <c r="C52" s="324"/>
      <c r="D52" s="306"/>
      <c r="E52" s="307"/>
      <c r="F52" s="183" t="s">
        <v>440</v>
      </c>
      <c r="G52" s="183">
        <v>1</v>
      </c>
      <c r="H52" s="184" t="s">
        <v>305</v>
      </c>
      <c r="I52" s="188" t="str">
        <f>IF(AND('معلومات عن المرفق 4'!$E$13=1,G52&gt;=1),'Data Validation Lists'!$B$12,IF(AND('معلومات عن المرفق 4'!$E$13=2,G52&gt;=2),'Data Validation Lists'!$B$12,IF(AND('معلومات عن المرفق 4'!$E$13=3,G52=3),'Data Validation Lists'!$B$12,'Data Validation Lists'!$B$13)))</f>
        <v>ينطبق - Applicable</v>
      </c>
      <c r="J52" s="172" t="s">
        <v>194</v>
      </c>
      <c r="K52" s="171" t="s">
        <v>246</v>
      </c>
      <c r="L52" s="165">
        <f t="shared" si="0"/>
        <v>3</v>
      </c>
      <c r="M52" s="166"/>
      <c r="N52" s="166"/>
      <c r="O52" s="166"/>
      <c r="P52" s="166"/>
      <c r="Q52" s="166"/>
      <c r="R52" s="167"/>
      <c r="S52" s="168"/>
    </row>
    <row r="53" spans="1:19" ht="92.5" x14ac:dyDescent="0.4">
      <c r="A53" s="164"/>
      <c r="B53" s="321"/>
      <c r="C53" s="324"/>
      <c r="D53" s="306"/>
      <c r="E53" s="307"/>
      <c r="F53" s="183" t="s">
        <v>440</v>
      </c>
      <c r="G53" s="183">
        <v>2</v>
      </c>
      <c r="H53" s="184" t="s">
        <v>306</v>
      </c>
      <c r="I53" s="188" t="str">
        <f>IF(AND('معلومات عن المرفق 4'!$E$13=1,G53&gt;=1),'Data Validation Lists'!$B$12,IF(AND('معلومات عن المرفق 4'!$E$13=2,G53&gt;=2),'Data Validation Lists'!$B$12,IF(AND('معلومات عن المرفق 4'!$E$13=3,G53=3),'Data Validation Lists'!$B$12,'Data Validation Lists'!$B$13)))</f>
        <v>ينطبق - Applicable</v>
      </c>
      <c r="J53" s="172" t="s">
        <v>480</v>
      </c>
      <c r="K53" s="171" t="s">
        <v>246</v>
      </c>
      <c r="L53" s="165">
        <f t="shared" si="0"/>
        <v>3</v>
      </c>
      <c r="M53" s="166"/>
      <c r="N53" s="166"/>
      <c r="O53" s="166"/>
      <c r="P53" s="166"/>
      <c r="Q53" s="166"/>
      <c r="R53" s="167"/>
      <c r="S53" s="168"/>
    </row>
    <row r="54" spans="1:19" ht="55.5" x14ac:dyDescent="0.4">
      <c r="A54" s="164"/>
      <c r="B54" s="321"/>
      <c r="C54" s="324"/>
      <c r="D54" s="306"/>
      <c r="E54" s="307"/>
      <c r="F54" s="183" t="s">
        <v>440</v>
      </c>
      <c r="G54" s="183">
        <v>3</v>
      </c>
      <c r="H54" s="184" t="s">
        <v>307</v>
      </c>
      <c r="I54" s="188" t="str">
        <f>IF(AND('معلومات عن المرفق 4'!$E$13=1,G54&gt;=1),'Data Validation Lists'!$B$12,IF(AND('معلومات عن المرفق 4'!$E$13=2,G54&gt;=2),'Data Validation Lists'!$B$12,IF(AND('معلومات عن المرفق 4'!$E$13=3,G54=3),'Data Validation Lists'!$B$12,'Data Validation Lists'!$B$13)))</f>
        <v>ينطبق - Applicable</v>
      </c>
      <c r="J54" s="172" t="s">
        <v>195</v>
      </c>
      <c r="K54" s="171" t="s">
        <v>246</v>
      </c>
      <c r="L54" s="165">
        <f t="shared" si="0"/>
        <v>3</v>
      </c>
      <c r="M54" s="166"/>
      <c r="N54" s="166"/>
      <c r="O54" s="166"/>
      <c r="P54" s="166"/>
      <c r="Q54" s="166"/>
      <c r="R54" s="167"/>
      <c r="S54" s="168"/>
    </row>
    <row r="55" spans="1:19" ht="74" x14ac:dyDescent="0.4">
      <c r="A55" s="164"/>
      <c r="B55" s="321"/>
      <c r="C55" s="324"/>
      <c r="D55" s="306"/>
      <c r="E55" s="307"/>
      <c r="F55" s="183" t="s">
        <v>440</v>
      </c>
      <c r="G55" s="183">
        <v>1</v>
      </c>
      <c r="H55" s="184" t="s">
        <v>308</v>
      </c>
      <c r="I55" s="188" t="str">
        <f>IF(AND('معلومات عن المرفق 4'!$E$13=1,G55&gt;=1),'Data Validation Lists'!$B$12,IF(AND('معلومات عن المرفق 4'!$E$13=2,G55&gt;=2),'Data Validation Lists'!$B$12,IF(AND('معلومات عن المرفق 4'!$E$13=3,G55=3),'Data Validation Lists'!$B$12,'Data Validation Lists'!$B$13)))</f>
        <v>ينطبق - Applicable</v>
      </c>
      <c r="J55" s="172" t="s">
        <v>196</v>
      </c>
      <c r="K55" s="171" t="s">
        <v>246</v>
      </c>
      <c r="L55" s="165">
        <f t="shared" si="0"/>
        <v>3</v>
      </c>
      <c r="M55" s="166"/>
      <c r="N55" s="166"/>
      <c r="O55" s="166"/>
      <c r="P55" s="166"/>
      <c r="Q55" s="166"/>
      <c r="R55" s="167"/>
      <c r="S55" s="168"/>
    </row>
    <row r="56" spans="1:19" ht="74" x14ac:dyDescent="0.4">
      <c r="A56" s="164"/>
      <c r="B56" s="321"/>
      <c r="C56" s="324"/>
      <c r="D56" s="306"/>
      <c r="E56" s="307"/>
      <c r="F56" s="183" t="s">
        <v>440</v>
      </c>
      <c r="G56" s="183">
        <v>1</v>
      </c>
      <c r="H56" s="184" t="s">
        <v>309</v>
      </c>
      <c r="I56" s="188" t="str">
        <f>IF(AND('معلومات عن المرفق 4'!$E$13=1,G56&gt;=1),'Data Validation Lists'!$B$12,IF(AND('معلومات عن المرفق 4'!$E$13=2,G56&gt;=2),'Data Validation Lists'!$B$12,IF(AND('معلومات عن المرفق 4'!$E$13=3,G56=3),'Data Validation Lists'!$B$12,'Data Validation Lists'!$B$13)))</f>
        <v>ينطبق - Applicable</v>
      </c>
      <c r="J56" s="172" t="s">
        <v>197</v>
      </c>
      <c r="K56" s="171" t="s">
        <v>246</v>
      </c>
      <c r="L56" s="165">
        <f t="shared" si="0"/>
        <v>3</v>
      </c>
      <c r="M56" s="166"/>
      <c r="N56" s="166"/>
      <c r="O56" s="166"/>
      <c r="P56" s="166"/>
      <c r="Q56" s="166"/>
      <c r="R56" s="167"/>
      <c r="S56" s="168"/>
    </row>
    <row r="57" spans="1:19" ht="74" x14ac:dyDescent="0.4">
      <c r="A57" s="164"/>
      <c r="B57" s="321"/>
      <c r="C57" s="324"/>
      <c r="D57" s="306"/>
      <c r="E57" s="307"/>
      <c r="F57" s="183" t="s">
        <v>440</v>
      </c>
      <c r="G57" s="183">
        <v>1</v>
      </c>
      <c r="H57" s="184" t="s">
        <v>310</v>
      </c>
      <c r="I57" s="188" t="str">
        <f>IF(AND('معلومات عن المرفق 4'!$E$13=1,G57&gt;=1),'Data Validation Lists'!$B$12,IF(AND('معلومات عن المرفق 4'!$E$13=2,G57&gt;=2),'Data Validation Lists'!$B$12,IF(AND('معلومات عن المرفق 4'!$E$13=3,G57=3),'Data Validation Lists'!$B$12,'Data Validation Lists'!$B$13)))</f>
        <v>ينطبق - Applicable</v>
      </c>
      <c r="J57" s="172" t="s">
        <v>316</v>
      </c>
      <c r="K57" s="171" t="s">
        <v>246</v>
      </c>
      <c r="L57" s="165">
        <f t="shared" si="0"/>
        <v>3</v>
      </c>
      <c r="M57" s="166"/>
      <c r="N57" s="166"/>
      <c r="O57" s="166"/>
      <c r="P57" s="166"/>
      <c r="Q57" s="166"/>
      <c r="R57" s="167"/>
      <c r="S57" s="168"/>
    </row>
    <row r="58" spans="1:19" ht="240.5" x14ac:dyDescent="0.4">
      <c r="A58" s="164"/>
      <c r="B58" s="321"/>
      <c r="C58" s="324"/>
      <c r="D58" s="306"/>
      <c r="E58" s="307"/>
      <c r="F58" s="183" t="s">
        <v>440</v>
      </c>
      <c r="G58" s="183">
        <v>2</v>
      </c>
      <c r="H58" s="184" t="s">
        <v>311</v>
      </c>
      <c r="I58" s="188" t="str">
        <f>IF(AND('معلومات عن المرفق 4'!$E$13=1,G58&gt;=1),'Data Validation Lists'!$B$12,IF(AND('معلومات عن المرفق 4'!$E$13=2,G58&gt;=2),'Data Validation Lists'!$B$12,IF(AND('معلومات عن المرفق 4'!$E$13=3,G58=3),'Data Validation Lists'!$B$12,'Data Validation Lists'!$B$13)))</f>
        <v>ينطبق - Applicable</v>
      </c>
      <c r="J58" s="172" t="s">
        <v>481</v>
      </c>
      <c r="K58" s="171" t="s">
        <v>246</v>
      </c>
      <c r="L58" s="165">
        <f t="shared" si="0"/>
        <v>3</v>
      </c>
      <c r="M58" s="166"/>
      <c r="N58" s="166"/>
      <c r="O58" s="166"/>
      <c r="P58" s="166"/>
      <c r="Q58" s="166"/>
      <c r="R58" s="167"/>
      <c r="S58" s="168"/>
    </row>
    <row r="59" spans="1:19" ht="37" x14ac:dyDescent="0.4">
      <c r="A59" s="164"/>
      <c r="B59" s="321"/>
      <c r="C59" s="324"/>
      <c r="D59" s="306"/>
      <c r="E59" s="307"/>
      <c r="F59" s="183" t="s">
        <v>440</v>
      </c>
      <c r="G59" s="183">
        <v>2</v>
      </c>
      <c r="H59" s="184" t="s">
        <v>312</v>
      </c>
      <c r="I59" s="188" t="str">
        <f>IF(AND('معلومات عن المرفق 4'!$E$13=1,G59&gt;=1),'Data Validation Lists'!$B$12,IF(AND('معلومات عن المرفق 4'!$E$13=2,G59&gt;=2),'Data Validation Lists'!$B$12,IF(AND('معلومات عن المرفق 4'!$E$13=3,G59=3),'Data Validation Lists'!$B$12,'Data Validation Lists'!$B$13)))</f>
        <v>ينطبق - Applicable</v>
      </c>
      <c r="J59" s="172" t="s">
        <v>68</v>
      </c>
      <c r="K59" s="171" t="s">
        <v>246</v>
      </c>
      <c r="L59" s="165">
        <f t="shared" si="0"/>
        <v>3</v>
      </c>
      <c r="M59" s="166"/>
      <c r="N59" s="166"/>
      <c r="O59" s="166"/>
      <c r="P59" s="166"/>
      <c r="Q59" s="166"/>
      <c r="R59" s="167"/>
      <c r="S59" s="168"/>
    </row>
    <row r="60" spans="1:19" ht="37" x14ac:dyDescent="0.4">
      <c r="A60" s="164"/>
      <c r="B60" s="321"/>
      <c r="C60" s="324"/>
      <c r="D60" s="306"/>
      <c r="E60" s="307"/>
      <c r="F60" s="183" t="s">
        <v>440</v>
      </c>
      <c r="G60" s="183">
        <v>1</v>
      </c>
      <c r="H60" s="184" t="s">
        <v>313</v>
      </c>
      <c r="I60" s="188" t="str">
        <f>IF(AND('معلومات عن المرفق 4'!$E$13=1,G60&gt;=1),'Data Validation Lists'!$B$12,IF(AND('معلومات عن المرفق 4'!$E$13=2,G60&gt;=2),'Data Validation Lists'!$B$12,IF(AND('معلومات عن المرفق 4'!$E$13=3,G60=3),'Data Validation Lists'!$B$12,'Data Validation Lists'!$B$13)))</f>
        <v>ينطبق - Applicable</v>
      </c>
      <c r="J60" s="172" t="s">
        <v>502</v>
      </c>
      <c r="K60" s="171" t="s">
        <v>246</v>
      </c>
      <c r="L60" s="165">
        <f t="shared" si="0"/>
        <v>3</v>
      </c>
      <c r="M60" s="166"/>
      <c r="N60" s="166"/>
      <c r="O60" s="166"/>
      <c r="P60" s="166"/>
      <c r="Q60" s="166"/>
      <c r="R60" s="167"/>
      <c r="S60" s="168"/>
    </row>
    <row r="61" spans="1:19" ht="111" x14ac:dyDescent="0.4">
      <c r="A61" s="164"/>
      <c r="B61" s="321"/>
      <c r="C61" s="324"/>
      <c r="D61" s="306"/>
      <c r="E61" s="307"/>
      <c r="F61" s="183" t="s">
        <v>440</v>
      </c>
      <c r="G61" s="183">
        <v>2</v>
      </c>
      <c r="H61" s="184" t="s">
        <v>314</v>
      </c>
      <c r="I61" s="188" t="str">
        <f>IF(AND('معلومات عن المرفق 4'!$E$13=1,G61&gt;=1),'Data Validation Lists'!$B$12,IF(AND('معلومات عن المرفق 4'!$E$13=2,G61&gt;=2),'Data Validation Lists'!$B$12,IF(AND('معلومات عن المرفق 4'!$E$13=3,G61=3),'Data Validation Lists'!$B$12,'Data Validation Lists'!$B$13)))</f>
        <v>ينطبق - Applicable</v>
      </c>
      <c r="J61" s="172" t="s">
        <v>198</v>
      </c>
      <c r="K61" s="171" t="s">
        <v>246</v>
      </c>
      <c r="L61" s="165">
        <f t="shared" si="0"/>
        <v>3</v>
      </c>
      <c r="M61" s="166"/>
      <c r="N61" s="166"/>
      <c r="O61" s="166"/>
      <c r="P61" s="166"/>
      <c r="Q61" s="166"/>
      <c r="R61" s="167"/>
      <c r="S61" s="168"/>
    </row>
    <row r="62" spans="1:19" ht="37" x14ac:dyDescent="0.4">
      <c r="A62" s="164"/>
      <c r="B62" s="321"/>
      <c r="C62" s="324"/>
      <c r="D62" s="306"/>
      <c r="E62" s="307"/>
      <c r="F62" s="183" t="s">
        <v>440</v>
      </c>
      <c r="G62" s="183">
        <v>2</v>
      </c>
      <c r="H62" s="184" t="s">
        <v>315</v>
      </c>
      <c r="I62" s="188" t="str">
        <f>IF(AND('معلومات عن المرفق 4'!$E$13=1,G62&gt;=1),'Data Validation Lists'!$B$12,IF(AND('معلومات عن المرفق 4'!$E$13=2,G62&gt;=2),'Data Validation Lists'!$B$12,IF(AND('معلومات عن المرفق 4'!$E$13=3,G62=3),'Data Validation Lists'!$B$12,'Data Validation Lists'!$B$13)))</f>
        <v>ينطبق - Applicable</v>
      </c>
      <c r="J62" s="172" t="s">
        <v>73</v>
      </c>
      <c r="K62" s="171" t="s">
        <v>246</v>
      </c>
      <c r="L62" s="165">
        <f t="shared" si="0"/>
        <v>3</v>
      </c>
      <c r="M62" s="166"/>
      <c r="N62" s="166"/>
      <c r="O62" s="166"/>
      <c r="P62" s="166"/>
      <c r="Q62" s="166"/>
      <c r="R62" s="167"/>
      <c r="S62" s="168"/>
    </row>
    <row r="63" spans="1:19" ht="111" x14ac:dyDescent="0.4">
      <c r="A63" s="164"/>
      <c r="B63" s="321"/>
      <c r="C63" s="325"/>
      <c r="D63" s="308"/>
      <c r="E63" s="309"/>
      <c r="F63" s="183" t="s">
        <v>439</v>
      </c>
      <c r="G63" s="183">
        <v>2</v>
      </c>
      <c r="H63" s="184" t="s">
        <v>43</v>
      </c>
      <c r="I63" s="188" t="str">
        <f>IF(AND('معلومات عن المرفق 4'!$E$13=1,G63&gt;=1),'Data Validation Lists'!$B$12,IF(AND('معلومات عن المرفق 4'!$E$13=2,G63&gt;=2),'Data Validation Lists'!$B$12,IF(AND('معلومات عن المرفق 4'!$E$13=3,G63=3),'Data Validation Lists'!$B$12,'Data Validation Lists'!$B$13)))</f>
        <v>ينطبق - Applicable</v>
      </c>
      <c r="J63" s="172" t="s">
        <v>161</v>
      </c>
      <c r="K63" s="171" t="s">
        <v>246</v>
      </c>
      <c r="L63" s="165">
        <f t="shared" si="0"/>
        <v>3</v>
      </c>
      <c r="M63" s="166"/>
      <c r="N63" s="166"/>
      <c r="O63" s="166"/>
      <c r="P63" s="166"/>
      <c r="Q63" s="166"/>
      <c r="R63" s="167"/>
      <c r="S63" s="168"/>
    </row>
    <row r="64" spans="1:19" ht="111" x14ac:dyDescent="0.4">
      <c r="A64" s="164"/>
      <c r="B64" s="321"/>
      <c r="C64" s="310" t="s">
        <v>317</v>
      </c>
      <c r="D64" s="304" t="s">
        <v>74</v>
      </c>
      <c r="E64" s="305"/>
      <c r="F64" s="183" t="s">
        <v>439</v>
      </c>
      <c r="G64" s="183">
        <v>3</v>
      </c>
      <c r="H64" s="184" t="s">
        <v>318</v>
      </c>
      <c r="I64" s="188" t="str">
        <f>IF(AND('معلومات عن المرفق 4'!$E$13=1,G64&gt;=1),'Data Validation Lists'!$B$12,IF(AND('معلومات عن المرفق 4'!$E$13=2,G64&gt;=2),'Data Validation Lists'!$B$12,IF(AND('معلومات عن المرفق 4'!$E$13=3,G64=3),'Data Validation Lists'!$B$12,'Data Validation Lists'!$B$13)))</f>
        <v>ينطبق - Applicable</v>
      </c>
      <c r="J64" s="172" t="s">
        <v>199</v>
      </c>
      <c r="K64" s="171" t="str">
        <f>IF(L64=3,"مطبق كليًا  - Implemented",IF(L64=0,"لاينطبق على الجهة  - Not Applicable",IF(L64=1,"غير مطبق  - Not Implemented",IF(3&lt;L64&gt;1,"مطبق جزئيًا  - Partially Implemented"," "))))</f>
        <v>مطبق كليًا  - Implemented</v>
      </c>
      <c r="L64" s="165">
        <f>IFERROR(IFERROR(AVERAGEIFS(L65:L77,I65:I77,"&lt;&gt;لا ينطبق - Not Applicable",L65:L77,"&lt;&gt;0"),IFERROR(AVERAGEIF(I65:I77,"&lt;&gt;لا ينطبق - Not Applicable",L65:L77),AVERAGEIF(L65:L77,"&lt;&gt;0",L65:L77))),0)</f>
        <v>3</v>
      </c>
      <c r="M64" s="166"/>
      <c r="N64" s="166"/>
      <c r="O64" s="166"/>
      <c r="P64" s="166"/>
      <c r="Q64" s="166"/>
      <c r="R64" s="167"/>
      <c r="S64" s="168"/>
    </row>
    <row r="65" spans="1:19" ht="111" x14ac:dyDescent="0.4">
      <c r="A65" s="164"/>
      <c r="B65" s="321"/>
      <c r="C65" s="311"/>
      <c r="D65" s="306"/>
      <c r="E65" s="307"/>
      <c r="F65" s="183" t="s">
        <v>440</v>
      </c>
      <c r="G65" s="183">
        <v>2</v>
      </c>
      <c r="H65" s="184" t="s">
        <v>319</v>
      </c>
      <c r="I65" s="188" t="str">
        <f>IF(AND('معلومات عن المرفق 4'!$E$13=1,G65&gt;=1),'Data Validation Lists'!$B$12,IF(AND('معلومات عن المرفق 4'!$E$13=2,G65&gt;=2),'Data Validation Lists'!$B$12,IF(AND('معلومات عن المرفق 4'!$E$13=3,G65=3),'Data Validation Lists'!$B$12,'Data Validation Lists'!$B$13)))</f>
        <v>ينطبق - Applicable</v>
      </c>
      <c r="J65" s="172" t="s">
        <v>200</v>
      </c>
      <c r="K65" s="171" t="s">
        <v>246</v>
      </c>
      <c r="L65" s="165">
        <f t="shared" si="0"/>
        <v>3</v>
      </c>
      <c r="M65" s="166"/>
      <c r="N65" s="166"/>
      <c r="O65" s="166"/>
      <c r="P65" s="166"/>
      <c r="Q65" s="166"/>
      <c r="R65" s="167"/>
      <c r="S65" s="168"/>
    </row>
    <row r="66" spans="1:19" ht="111" x14ac:dyDescent="0.4">
      <c r="A66" s="164"/>
      <c r="B66" s="321"/>
      <c r="C66" s="311"/>
      <c r="D66" s="306"/>
      <c r="E66" s="307"/>
      <c r="F66" s="183" t="s">
        <v>440</v>
      </c>
      <c r="G66" s="183">
        <v>1</v>
      </c>
      <c r="H66" s="184" t="s">
        <v>320</v>
      </c>
      <c r="I66" s="188" t="str">
        <f>IF(AND('معلومات عن المرفق 4'!$E$13=1,G66&gt;=1),'Data Validation Lists'!$B$12,IF(AND('معلومات عن المرفق 4'!$E$13=2,G66&gt;=2),'Data Validation Lists'!$B$12,IF(AND('معلومات عن المرفق 4'!$E$13=3,G66=3),'Data Validation Lists'!$B$12,'Data Validation Lists'!$B$13)))</f>
        <v>ينطبق - Applicable</v>
      </c>
      <c r="J66" s="172" t="s">
        <v>201</v>
      </c>
      <c r="K66" s="171" t="s">
        <v>246</v>
      </c>
      <c r="L66" s="165">
        <f t="shared" si="0"/>
        <v>3</v>
      </c>
      <c r="M66" s="166"/>
      <c r="N66" s="166"/>
      <c r="O66" s="166"/>
      <c r="P66" s="166"/>
      <c r="Q66" s="166"/>
      <c r="R66" s="167"/>
      <c r="S66" s="168"/>
    </row>
    <row r="67" spans="1:19" ht="111" x14ac:dyDescent="0.4">
      <c r="A67" s="164"/>
      <c r="B67" s="321"/>
      <c r="C67" s="311"/>
      <c r="D67" s="306"/>
      <c r="E67" s="307"/>
      <c r="F67" s="183" t="s">
        <v>440</v>
      </c>
      <c r="G67" s="183">
        <v>1</v>
      </c>
      <c r="H67" s="184" t="s">
        <v>321</v>
      </c>
      <c r="I67" s="188" t="str">
        <f>IF(AND('معلومات عن المرفق 4'!$E$13=1,G67&gt;=1),'Data Validation Lists'!$B$12,IF(AND('معلومات عن المرفق 4'!$E$13=2,G67&gt;=2),'Data Validation Lists'!$B$12,IF(AND('معلومات عن المرفق 4'!$E$13=3,G67=3),'Data Validation Lists'!$B$12,'Data Validation Lists'!$B$13)))</f>
        <v>ينطبق - Applicable</v>
      </c>
      <c r="J67" s="172" t="s">
        <v>503</v>
      </c>
      <c r="K67" s="171" t="s">
        <v>246</v>
      </c>
      <c r="L67" s="165">
        <f t="shared" si="0"/>
        <v>3</v>
      </c>
      <c r="M67" s="166"/>
      <c r="N67" s="166"/>
      <c r="O67" s="166"/>
      <c r="P67" s="166"/>
      <c r="Q67" s="166"/>
      <c r="R67" s="167"/>
      <c r="S67" s="168"/>
    </row>
    <row r="68" spans="1:19" ht="55.5" x14ac:dyDescent="0.4">
      <c r="A68" s="164"/>
      <c r="B68" s="321"/>
      <c r="C68" s="311"/>
      <c r="D68" s="306"/>
      <c r="E68" s="307"/>
      <c r="F68" s="183" t="s">
        <v>440</v>
      </c>
      <c r="G68" s="183">
        <v>2</v>
      </c>
      <c r="H68" s="184" t="s">
        <v>322</v>
      </c>
      <c r="I68" s="188" t="str">
        <f>IF(AND('معلومات عن المرفق 4'!$E$13=1,G68&gt;=1),'Data Validation Lists'!$B$12,IF(AND('معلومات عن المرفق 4'!$E$13=2,G68&gt;=2),'Data Validation Lists'!$B$12,IF(AND('معلومات عن المرفق 4'!$E$13=3,G68=3),'Data Validation Lists'!$B$12,'Data Validation Lists'!$B$13)))</f>
        <v>ينطبق - Applicable</v>
      </c>
      <c r="J68" s="172" t="s">
        <v>75</v>
      </c>
      <c r="K68" s="171" t="s">
        <v>246</v>
      </c>
      <c r="L68" s="165">
        <f t="shared" si="0"/>
        <v>3</v>
      </c>
      <c r="M68" s="166"/>
      <c r="N68" s="166"/>
      <c r="O68" s="166"/>
      <c r="P68" s="166"/>
      <c r="Q68" s="166"/>
      <c r="R68" s="167"/>
      <c r="S68" s="168"/>
    </row>
    <row r="69" spans="1:19" ht="111" x14ac:dyDescent="0.4">
      <c r="A69" s="164"/>
      <c r="B69" s="321"/>
      <c r="C69" s="311"/>
      <c r="D69" s="306"/>
      <c r="E69" s="307"/>
      <c r="F69" s="183" t="s">
        <v>440</v>
      </c>
      <c r="G69" s="183">
        <v>2</v>
      </c>
      <c r="H69" s="184" t="s">
        <v>323</v>
      </c>
      <c r="I69" s="188" t="str">
        <f>IF(AND('معلومات عن المرفق 4'!$E$13=1,G69&gt;=1),'Data Validation Lists'!$B$12,IF(AND('معلومات عن المرفق 4'!$E$13=2,G69&gt;=2),'Data Validation Lists'!$B$12,IF(AND('معلومات عن المرفق 4'!$E$13=3,G69=3),'Data Validation Lists'!$B$12,'Data Validation Lists'!$B$13)))</f>
        <v>ينطبق - Applicable</v>
      </c>
      <c r="J69" s="172" t="s">
        <v>504</v>
      </c>
      <c r="K69" s="171" t="s">
        <v>246</v>
      </c>
      <c r="L69" s="165">
        <f t="shared" si="0"/>
        <v>3</v>
      </c>
      <c r="M69" s="166"/>
      <c r="N69" s="166"/>
      <c r="O69" s="166"/>
      <c r="P69" s="166"/>
      <c r="Q69" s="166"/>
      <c r="R69" s="167"/>
      <c r="S69" s="168"/>
    </row>
    <row r="70" spans="1:19" ht="74" x14ac:dyDescent="0.4">
      <c r="A70" s="164"/>
      <c r="B70" s="321"/>
      <c r="C70" s="311"/>
      <c r="D70" s="306"/>
      <c r="E70" s="307"/>
      <c r="F70" s="183" t="s">
        <v>440</v>
      </c>
      <c r="G70" s="183">
        <v>2</v>
      </c>
      <c r="H70" s="184" t="s">
        <v>324</v>
      </c>
      <c r="I70" s="188" t="str">
        <f>IF(AND('معلومات عن المرفق 4'!$E$13=1,G70&gt;=1),'Data Validation Lists'!$B$12,IF(AND('معلومات عن المرفق 4'!$E$13=2,G70&gt;=2),'Data Validation Lists'!$B$12,IF(AND('معلومات عن المرفق 4'!$E$13=3,G70=3),'Data Validation Lists'!$B$12,'Data Validation Lists'!$B$13)))</f>
        <v>ينطبق - Applicable</v>
      </c>
      <c r="J70" s="172" t="s">
        <v>482</v>
      </c>
      <c r="K70" s="171" t="s">
        <v>246</v>
      </c>
      <c r="L70" s="165">
        <f t="shared" si="0"/>
        <v>3</v>
      </c>
      <c r="M70" s="166"/>
      <c r="N70" s="166"/>
      <c r="O70" s="166"/>
      <c r="P70" s="166"/>
      <c r="Q70" s="166"/>
      <c r="R70" s="167"/>
      <c r="S70" s="168"/>
    </row>
    <row r="71" spans="1:19" ht="111" x14ac:dyDescent="0.4">
      <c r="A71" s="164"/>
      <c r="B71" s="321"/>
      <c r="C71" s="311"/>
      <c r="D71" s="306"/>
      <c r="E71" s="307"/>
      <c r="F71" s="183" t="s">
        <v>440</v>
      </c>
      <c r="G71" s="183">
        <v>1</v>
      </c>
      <c r="H71" s="184" t="s">
        <v>325</v>
      </c>
      <c r="I71" s="188" t="str">
        <f>IF(AND('معلومات عن المرفق 4'!$E$13=1,G71&gt;=1),'Data Validation Lists'!$B$12,IF(AND('معلومات عن المرفق 4'!$E$13=2,G71&gt;=2),'Data Validation Lists'!$B$12,IF(AND('معلومات عن المرفق 4'!$E$13=3,G71=3),'Data Validation Lists'!$B$12,'Data Validation Lists'!$B$13)))</f>
        <v>ينطبق - Applicable</v>
      </c>
      <c r="J71" s="172" t="s">
        <v>505</v>
      </c>
      <c r="K71" s="171" t="s">
        <v>246</v>
      </c>
      <c r="L71" s="165">
        <f t="shared" si="0"/>
        <v>3</v>
      </c>
      <c r="M71" s="166"/>
      <c r="N71" s="166"/>
      <c r="O71" s="166"/>
      <c r="P71" s="166"/>
      <c r="Q71" s="166"/>
      <c r="R71" s="167"/>
      <c r="S71" s="168"/>
    </row>
    <row r="72" spans="1:19" ht="74" x14ac:dyDescent="0.4">
      <c r="A72" s="164"/>
      <c r="B72" s="321"/>
      <c r="C72" s="311"/>
      <c r="D72" s="306"/>
      <c r="E72" s="307"/>
      <c r="F72" s="183" t="s">
        <v>440</v>
      </c>
      <c r="G72" s="183">
        <v>2</v>
      </c>
      <c r="H72" s="184" t="s">
        <v>326</v>
      </c>
      <c r="I72" s="188" t="str">
        <f>IF(AND('معلومات عن المرفق 4'!$E$13=1,G72&gt;=1),'Data Validation Lists'!$B$12,IF(AND('معلومات عن المرفق 4'!$E$13=2,G72&gt;=2),'Data Validation Lists'!$B$12,IF(AND('معلومات عن المرفق 4'!$E$13=3,G72=3),'Data Validation Lists'!$B$12,'Data Validation Lists'!$B$13)))</f>
        <v>ينطبق - Applicable</v>
      </c>
      <c r="J72" s="172" t="s">
        <v>76</v>
      </c>
      <c r="K72" s="171" t="s">
        <v>246</v>
      </c>
      <c r="L72" s="165">
        <f t="shared" ref="L72:L135" si="1">IF(K72="مطبق كليًا  - Implemented",3,IF(K72="مطبق جزئيًا  - Partially Implemented",2,IF(K72="غير مطبق  - Not Implemented",1,0)))</f>
        <v>3</v>
      </c>
      <c r="M72" s="166"/>
      <c r="N72" s="166"/>
      <c r="O72" s="166"/>
      <c r="P72" s="166"/>
      <c r="Q72" s="166"/>
      <c r="R72" s="167"/>
      <c r="S72" s="168"/>
    </row>
    <row r="73" spans="1:19" ht="74" x14ac:dyDescent="0.4">
      <c r="A73" s="164"/>
      <c r="B73" s="321"/>
      <c r="C73" s="311"/>
      <c r="D73" s="306"/>
      <c r="E73" s="307"/>
      <c r="F73" s="183" t="s">
        <v>440</v>
      </c>
      <c r="G73" s="183">
        <v>3</v>
      </c>
      <c r="H73" s="184" t="s">
        <v>327</v>
      </c>
      <c r="I73" s="188" t="str">
        <f>IF(AND('معلومات عن المرفق 4'!$E$13=1,G73&gt;=1),'Data Validation Lists'!$B$12,IF(AND('معلومات عن المرفق 4'!$E$13=2,G73&gt;=2),'Data Validation Lists'!$B$12,IF(AND('معلومات عن المرفق 4'!$E$13=3,G73=3),'Data Validation Lists'!$B$12,'Data Validation Lists'!$B$13)))</f>
        <v>ينطبق - Applicable</v>
      </c>
      <c r="J73" s="172" t="s">
        <v>77</v>
      </c>
      <c r="K73" s="171" t="s">
        <v>246</v>
      </c>
      <c r="L73" s="165">
        <f t="shared" si="1"/>
        <v>3</v>
      </c>
      <c r="M73" s="166"/>
      <c r="N73" s="166"/>
      <c r="O73" s="166"/>
      <c r="P73" s="166"/>
      <c r="Q73" s="166"/>
      <c r="R73" s="167"/>
      <c r="S73" s="168"/>
    </row>
    <row r="74" spans="1:19" ht="74" x14ac:dyDescent="0.4">
      <c r="A74" s="164"/>
      <c r="B74" s="321"/>
      <c r="C74" s="311"/>
      <c r="D74" s="306"/>
      <c r="E74" s="307"/>
      <c r="F74" s="183" t="s">
        <v>440</v>
      </c>
      <c r="G74" s="183">
        <v>1</v>
      </c>
      <c r="H74" s="184" t="s">
        <v>328</v>
      </c>
      <c r="I74" s="188" t="str">
        <f>IF(AND('معلومات عن المرفق 4'!$E$13=1,G74&gt;=1),'Data Validation Lists'!$B$12,IF(AND('معلومات عن المرفق 4'!$E$13=2,G74&gt;=2),'Data Validation Lists'!$B$12,IF(AND('معلومات عن المرفق 4'!$E$13=3,G74=3),'Data Validation Lists'!$B$12,'Data Validation Lists'!$B$13)))</f>
        <v>ينطبق - Applicable</v>
      </c>
      <c r="J74" s="172" t="s">
        <v>202</v>
      </c>
      <c r="K74" s="171" t="s">
        <v>246</v>
      </c>
      <c r="L74" s="165">
        <f t="shared" si="1"/>
        <v>3</v>
      </c>
      <c r="M74" s="166"/>
      <c r="N74" s="166"/>
      <c r="O74" s="166"/>
      <c r="P74" s="166"/>
      <c r="Q74" s="166"/>
      <c r="R74" s="167"/>
      <c r="S74" s="168"/>
    </row>
    <row r="75" spans="1:19" ht="37" x14ac:dyDescent="0.4">
      <c r="A75" s="164"/>
      <c r="B75" s="321"/>
      <c r="C75" s="311"/>
      <c r="D75" s="306"/>
      <c r="E75" s="307"/>
      <c r="F75" s="183" t="s">
        <v>440</v>
      </c>
      <c r="G75" s="183">
        <v>2</v>
      </c>
      <c r="H75" s="184" t="s">
        <v>329</v>
      </c>
      <c r="I75" s="188" t="str">
        <f>IF(AND('معلومات عن المرفق 4'!$E$13=1,G75&gt;=1),'Data Validation Lists'!$B$12,IF(AND('معلومات عن المرفق 4'!$E$13=2,G75&gt;=2),'Data Validation Lists'!$B$12,IF(AND('معلومات عن المرفق 4'!$E$13=3,G75=3),'Data Validation Lists'!$B$12,'Data Validation Lists'!$B$13)))</f>
        <v>ينطبق - Applicable</v>
      </c>
      <c r="J75" s="172" t="s">
        <v>203</v>
      </c>
      <c r="K75" s="171" t="s">
        <v>246</v>
      </c>
      <c r="L75" s="165">
        <f t="shared" si="1"/>
        <v>3</v>
      </c>
      <c r="M75" s="166"/>
      <c r="N75" s="166"/>
      <c r="O75" s="166"/>
      <c r="P75" s="166"/>
      <c r="Q75" s="166"/>
      <c r="R75" s="167"/>
      <c r="S75" s="168"/>
    </row>
    <row r="76" spans="1:19" ht="55.5" x14ac:dyDescent="0.4">
      <c r="A76" s="164"/>
      <c r="B76" s="321"/>
      <c r="C76" s="311"/>
      <c r="D76" s="306"/>
      <c r="E76" s="307"/>
      <c r="F76" s="183" t="s">
        <v>440</v>
      </c>
      <c r="G76" s="183">
        <v>2</v>
      </c>
      <c r="H76" s="184" t="s">
        <v>330</v>
      </c>
      <c r="I76" s="188" t="str">
        <f>IF(AND('معلومات عن المرفق 4'!$E$13=1,G76&gt;=1),'Data Validation Lists'!$B$12,IF(AND('معلومات عن المرفق 4'!$E$13=2,G76&gt;=2),'Data Validation Lists'!$B$12,IF(AND('معلومات عن المرفق 4'!$E$13=3,G76=3),'Data Validation Lists'!$B$12,'Data Validation Lists'!$B$13)))</f>
        <v>ينطبق - Applicable</v>
      </c>
      <c r="J76" s="172" t="s">
        <v>204</v>
      </c>
      <c r="K76" s="171" t="s">
        <v>246</v>
      </c>
      <c r="L76" s="165">
        <f t="shared" si="1"/>
        <v>3</v>
      </c>
      <c r="M76" s="166"/>
      <c r="N76" s="166"/>
      <c r="O76" s="166"/>
      <c r="P76" s="166"/>
      <c r="Q76" s="166"/>
      <c r="R76" s="167"/>
      <c r="S76" s="168"/>
    </row>
    <row r="77" spans="1:19" ht="74" x14ac:dyDescent="0.4">
      <c r="A77" s="164"/>
      <c r="B77" s="321"/>
      <c r="C77" s="311"/>
      <c r="D77" s="306"/>
      <c r="E77" s="307"/>
      <c r="F77" s="183" t="s">
        <v>440</v>
      </c>
      <c r="G77" s="183">
        <v>3</v>
      </c>
      <c r="H77" s="184" t="s">
        <v>331</v>
      </c>
      <c r="I77" s="188" t="str">
        <f>IF(AND('معلومات عن المرفق 4'!$E$13=1,G77&gt;=1),'Data Validation Lists'!$B$12,IF(AND('معلومات عن المرفق 4'!$E$13=2,G77&gt;=2),'Data Validation Lists'!$B$12,IF(AND('معلومات عن المرفق 4'!$E$13=3,G77=3),'Data Validation Lists'!$B$12,'Data Validation Lists'!$B$13)))</f>
        <v>ينطبق - Applicable</v>
      </c>
      <c r="J77" s="172" t="s">
        <v>205</v>
      </c>
      <c r="K77" s="171" t="s">
        <v>246</v>
      </c>
      <c r="L77" s="165">
        <f t="shared" si="1"/>
        <v>3</v>
      </c>
      <c r="M77" s="166"/>
      <c r="N77" s="166"/>
      <c r="O77" s="166"/>
      <c r="P77" s="166"/>
      <c r="Q77" s="166"/>
      <c r="R77" s="167"/>
      <c r="S77" s="168"/>
    </row>
    <row r="78" spans="1:19" ht="111" x14ac:dyDescent="0.4">
      <c r="A78" s="164"/>
      <c r="B78" s="321"/>
      <c r="C78" s="312"/>
      <c r="D78" s="306"/>
      <c r="E78" s="307"/>
      <c r="F78" s="183" t="s">
        <v>439</v>
      </c>
      <c r="G78" s="183">
        <v>2</v>
      </c>
      <c r="H78" s="184" t="s">
        <v>44</v>
      </c>
      <c r="I78" s="188" t="str">
        <f>IF(AND('معلومات عن المرفق 4'!$E$13=1,G78&gt;=1),'Data Validation Lists'!$B$12,IF(AND('معلومات عن المرفق 4'!$E$13=2,G78&gt;=2),'Data Validation Lists'!$B$12,IF(AND('معلومات عن المرفق 4'!$E$13=3,G78=3),'Data Validation Lists'!$B$12,'Data Validation Lists'!$B$13)))</f>
        <v>ينطبق - Applicable</v>
      </c>
      <c r="J78" s="172" t="s">
        <v>162</v>
      </c>
      <c r="K78" s="171" t="s">
        <v>246</v>
      </c>
      <c r="L78" s="165">
        <f t="shared" si="1"/>
        <v>3</v>
      </c>
      <c r="M78" s="166"/>
      <c r="N78" s="166"/>
      <c r="O78" s="166"/>
      <c r="P78" s="166"/>
      <c r="Q78" s="166"/>
      <c r="R78" s="167"/>
      <c r="S78" s="168"/>
    </row>
    <row r="79" spans="1:19" ht="92.5" x14ac:dyDescent="0.4">
      <c r="A79" s="164"/>
      <c r="B79" s="321"/>
      <c r="C79" s="310" t="s">
        <v>332</v>
      </c>
      <c r="D79" s="304" t="s">
        <v>72</v>
      </c>
      <c r="E79" s="305"/>
      <c r="F79" s="183" t="s">
        <v>439</v>
      </c>
      <c r="G79" s="183">
        <v>3</v>
      </c>
      <c r="H79" s="184" t="s">
        <v>333</v>
      </c>
      <c r="I79" s="188" t="str">
        <f>IF(AND('معلومات عن المرفق 4'!$E$13=1,G79&gt;=1),'Data Validation Lists'!$B$12,IF(AND('معلومات عن المرفق 4'!$E$13=2,G79&gt;=2),'Data Validation Lists'!$B$12,IF(AND('معلومات عن المرفق 4'!$E$13=3,G79=3),'Data Validation Lists'!$B$12,'Data Validation Lists'!$B$13)))</f>
        <v>ينطبق - Applicable</v>
      </c>
      <c r="J79" s="172" t="s">
        <v>163</v>
      </c>
      <c r="K79" s="171" t="str">
        <f>IF(L79=3,"مطبق كليًا  - Implemented",IF(L79=0,"لاينطبق على الجهة  - Not Applicable",IF(L79=1,"غير مطبق  - Not Implemented",IF(3&lt;L79&gt;1,"مطبق جزئيًا  - Partially Implemented"," "))))</f>
        <v>مطبق كليًا  - Implemented</v>
      </c>
      <c r="L79" s="165">
        <f>IFERROR(IFERROR(AVERAGEIFS(L80:L95,I80:I95,"&lt;&gt;لا ينطبق - Not Applicable",L80:L95,"&lt;&gt;0"),IFERROR(AVERAGEIF(I80:I95,"&lt;&gt;لا ينطبق - Not Applicable",L80:L95),AVERAGEIF(L80:L95,"&lt;&gt;0",L80:L95))),0)</f>
        <v>3</v>
      </c>
      <c r="M79" s="166"/>
      <c r="N79" s="166"/>
      <c r="O79" s="166"/>
      <c r="P79" s="166"/>
      <c r="Q79" s="166"/>
      <c r="R79" s="167"/>
      <c r="S79" s="168"/>
    </row>
    <row r="80" spans="1:19" ht="55.5" x14ac:dyDescent="0.4">
      <c r="A80" s="164"/>
      <c r="B80" s="321"/>
      <c r="C80" s="311"/>
      <c r="D80" s="306"/>
      <c r="E80" s="307"/>
      <c r="F80" s="183" t="s">
        <v>440</v>
      </c>
      <c r="G80" s="183">
        <v>3</v>
      </c>
      <c r="H80" s="184" t="s">
        <v>334</v>
      </c>
      <c r="I80" s="188" t="str">
        <f>IF(AND('معلومات عن المرفق 4'!$E$13=1,G80&gt;=1),'Data Validation Lists'!$B$12,IF(AND('معلومات عن المرفق 4'!$E$13=2,G80&gt;=2),'Data Validation Lists'!$B$12,IF(AND('معلومات عن المرفق 4'!$E$13=3,G80=3),'Data Validation Lists'!$B$12,'Data Validation Lists'!$B$13)))</f>
        <v>ينطبق - Applicable</v>
      </c>
      <c r="J80" s="172" t="s">
        <v>206</v>
      </c>
      <c r="K80" s="171" t="s">
        <v>246</v>
      </c>
      <c r="L80" s="165">
        <f t="shared" si="1"/>
        <v>3</v>
      </c>
      <c r="M80" s="166"/>
      <c r="N80" s="166"/>
      <c r="O80" s="166"/>
      <c r="P80" s="166"/>
      <c r="Q80" s="166"/>
      <c r="R80" s="167"/>
      <c r="S80" s="168"/>
    </row>
    <row r="81" spans="1:19" ht="111" x14ac:dyDescent="0.4">
      <c r="A81" s="164"/>
      <c r="B81" s="321"/>
      <c r="C81" s="311"/>
      <c r="D81" s="306"/>
      <c r="E81" s="307"/>
      <c r="F81" s="183" t="s">
        <v>440</v>
      </c>
      <c r="G81" s="183">
        <v>1</v>
      </c>
      <c r="H81" s="184" t="s">
        <v>335</v>
      </c>
      <c r="I81" s="188" t="str">
        <f>IF(AND('معلومات عن المرفق 4'!$E$13=1,G81&gt;=1),'Data Validation Lists'!$B$12,IF(AND('معلومات عن المرفق 4'!$E$13=2,G81&gt;=2),'Data Validation Lists'!$B$12,IF(AND('معلومات عن المرفق 4'!$E$13=3,G81=3),'Data Validation Lists'!$B$12,'Data Validation Lists'!$B$13)))</f>
        <v>ينطبق - Applicable</v>
      </c>
      <c r="J81" s="172" t="s">
        <v>506</v>
      </c>
      <c r="K81" s="171" t="s">
        <v>246</v>
      </c>
      <c r="L81" s="165">
        <f t="shared" si="1"/>
        <v>3</v>
      </c>
      <c r="M81" s="166"/>
      <c r="N81" s="166"/>
      <c r="O81" s="166"/>
      <c r="P81" s="166"/>
      <c r="Q81" s="166"/>
      <c r="R81" s="167"/>
      <c r="S81" s="168"/>
    </row>
    <row r="82" spans="1:19" ht="74" x14ac:dyDescent="0.4">
      <c r="A82" s="164"/>
      <c r="B82" s="321"/>
      <c r="C82" s="311"/>
      <c r="D82" s="306"/>
      <c r="E82" s="307"/>
      <c r="F82" s="183" t="s">
        <v>440</v>
      </c>
      <c r="G82" s="183">
        <v>3</v>
      </c>
      <c r="H82" s="184" t="s">
        <v>336</v>
      </c>
      <c r="I82" s="188" t="str">
        <f>IF(AND('معلومات عن المرفق 4'!$E$13=1,G82&gt;=1),'Data Validation Lists'!$B$12,IF(AND('معلومات عن المرفق 4'!$E$13=2,G82&gt;=2),'Data Validation Lists'!$B$12,IF(AND('معلومات عن المرفق 4'!$E$13=3,G82=3),'Data Validation Lists'!$B$12,'Data Validation Lists'!$B$13)))</f>
        <v>ينطبق - Applicable</v>
      </c>
      <c r="J82" s="172" t="s">
        <v>507</v>
      </c>
      <c r="K82" s="171" t="s">
        <v>246</v>
      </c>
      <c r="L82" s="165">
        <f t="shared" si="1"/>
        <v>3</v>
      </c>
      <c r="M82" s="166"/>
      <c r="N82" s="166"/>
      <c r="O82" s="166"/>
      <c r="P82" s="166"/>
      <c r="Q82" s="166"/>
      <c r="R82" s="167"/>
      <c r="S82" s="168"/>
    </row>
    <row r="83" spans="1:19" ht="92.5" x14ac:dyDescent="0.4">
      <c r="A83" s="164"/>
      <c r="B83" s="321"/>
      <c r="C83" s="311"/>
      <c r="D83" s="306"/>
      <c r="E83" s="307"/>
      <c r="F83" s="183" t="s">
        <v>440</v>
      </c>
      <c r="G83" s="183">
        <v>2</v>
      </c>
      <c r="H83" s="184" t="s">
        <v>337</v>
      </c>
      <c r="I83" s="188" t="str">
        <f>IF(AND('معلومات عن المرفق 4'!$E$13=1,G83&gt;=1),'Data Validation Lists'!$B$12,IF(AND('معلومات عن المرفق 4'!$E$13=2,G83&gt;=2),'Data Validation Lists'!$B$12,IF(AND('معلومات عن المرفق 4'!$E$13=3,G83=3),'Data Validation Lists'!$B$12,'Data Validation Lists'!$B$13)))</f>
        <v>ينطبق - Applicable</v>
      </c>
      <c r="J83" s="172" t="s">
        <v>456</v>
      </c>
      <c r="K83" s="171" t="s">
        <v>246</v>
      </c>
      <c r="L83" s="165">
        <f t="shared" si="1"/>
        <v>3</v>
      </c>
      <c r="M83" s="166"/>
      <c r="N83" s="166"/>
      <c r="O83" s="166"/>
      <c r="P83" s="166"/>
      <c r="Q83" s="166"/>
      <c r="R83" s="167"/>
      <c r="S83" s="168"/>
    </row>
    <row r="84" spans="1:19" ht="55.5" x14ac:dyDescent="0.4">
      <c r="A84" s="164"/>
      <c r="B84" s="321"/>
      <c r="C84" s="311"/>
      <c r="D84" s="306"/>
      <c r="E84" s="307"/>
      <c r="F84" s="183" t="s">
        <v>440</v>
      </c>
      <c r="G84" s="183">
        <v>2</v>
      </c>
      <c r="H84" s="184" t="s">
        <v>338</v>
      </c>
      <c r="I84" s="188" t="str">
        <f>IF(AND('معلومات عن المرفق 4'!$E$13=1,G84&gt;=1),'Data Validation Lists'!$B$12,IF(AND('معلومات عن المرفق 4'!$E$13=2,G84&gt;=2),'Data Validation Lists'!$B$12,IF(AND('معلومات عن المرفق 4'!$E$13=3,G84=3),'Data Validation Lists'!$B$12,'Data Validation Lists'!$B$13)))</f>
        <v>ينطبق - Applicable</v>
      </c>
      <c r="J84" s="172" t="s">
        <v>164</v>
      </c>
      <c r="K84" s="171" t="s">
        <v>246</v>
      </c>
      <c r="L84" s="165">
        <f t="shared" si="1"/>
        <v>3</v>
      </c>
      <c r="M84" s="166"/>
      <c r="N84" s="166"/>
      <c r="O84" s="166"/>
      <c r="P84" s="166"/>
      <c r="Q84" s="166"/>
      <c r="R84" s="167"/>
      <c r="S84" s="168"/>
    </row>
    <row r="85" spans="1:19" ht="74" x14ac:dyDescent="0.4">
      <c r="A85" s="164"/>
      <c r="B85" s="321"/>
      <c r="C85" s="311"/>
      <c r="D85" s="306"/>
      <c r="E85" s="307"/>
      <c r="F85" s="183" t="s">
        <v>440</v>
      </c>
      <c r="G85" s="183">
        <v>3</v>
      </c>
      <c r="H85" s="184" t="s">
        <v>339</v>
      </c>
      <c r="I85" s="188" t="str">
        <f>IF(AND('معلومات عن المرفق 4'!$E$13=1,G85&gt;=1),'Data Validation Lists'!$B$12,IF(AND('معلومات عن المرفق 4'!$E$13=2,G85&gt;=2),'Data Validation Lists'!$B$12,IF(AND('معلومات عن المرفق 4'!$E$13=3,G85=3),'Data Validation Lists'!$B$12,'Data Validation Lists'!$B$13)))</f>
        <v>ينطبق - Applicable</v>
      </c>
      <c r="J85" s="172" t="s">
        <v>78</v>
      </c>
      <c r="K85" s="171" t="s">
        <v>246</v>
      </c>
      <c r="L85" s="165">
        <f t="shared" si="1"/>
        <v>3</v>
      </c>
      <c r="M85" s="166"/>
      <c r="N85" s="166"/>
      <c r="O85" s="166"/>
      <c r="P85" s="166"/>
      <c r="Q85" s="166"/>
      <c r="R85" s="167"/>
      <c r="S85" s="168"/>
    </row>
    <row r="86" spans="1:19" ht="74" x14ac:dyDescent="0.4">
      <c r="A86" s="164"/>
      <c r="B86" s="321"/>
      <c r="C86" s="311"/>
      <c r="D86" s="306"/>
      <c r="E86" s="307"/>
      <c r="F86" s="183" t="s">
        <v>440</v>
      </c>
      <c r="G86" s="183">
        <v>3</v>
      </c>
      <c r="H86" s="184" t="s">
        <v>340</v>
      </c>
      <c r="I86" s="188" t="str">
        <f>IF(AND('معلومات عن المرفق 4'!$E$13=1,G86&gt;=1),'Data Validation Lists'!$B$12,IF(AND('معلومات عن المرفق 4'!$E$13=2,G86&gt;=2),'Data Validation Lists'!$B$12,IF(AND('معلومات عن المرفق 4'!$E$13=3,G86=3),'Data Validation Lists'!$B$12,'Data Validation Lists'!$B$13)))</f>
        <v>ينطبق - Applicable</v>
      </c>
      <c r="J86" s="172" t="s">
        <v>207</v>
      </c>
      <c r="K86" s="171" t="s">
        <v>246</v>
      </c>
      <c r="L86" s="165">
        <f t="shared" si="1"/>
        <v>3</v>
      </c>
      <c r="M86" s="166"/>
      <c r="N86" s="166"/>
      <c r="O86" s="166"/>
      <c r="P86" s="166"/>
      <c r="Q86" s="166"/>
      <c r="R86" s="167"/>
      <c r="S86" s="168"/>
    </row>
    <row r="87" spans="1:19" ht="111" x14ac:dyDescent="0.4">
      <c r="A87" s="164"/>
      <c r="B87" s="321"/>
      <c r="C87" s="311"/>
      <c r="D87" s="306"/>
      <c r="E87" s="307"/>
      <c r="F87" s="183" t="s">
        <v>440</v>
      </c>
      <c r="G87" s="183">
        <v>3</v>
      </c>
      <c r="H87" s="184" t="s">
        <v>341</v>
      </c>
      <c r="I87" s="188" t="str">
        <f>IF(AND('معلومات عن المرفق 4'!$E$13=1,G87&gt;=1),'Data Validation Lists'!$B$12,IF(AND('معلومات عن المرفق 4'!$E$13=2,G87&gt;=2),'Data Validation Lists'!$B$12,IF(AND('معلومات عن المرفق 4'!$E$13=3,G87=3),'Data Validation Lists'!$B$12,'Data Validation Lists'!$B$13)))</f>
        <v>ينطبق - Applicable</v>
      </c>
      <c r="J87" s="172" t="s">
        <v>208</v>
      </c>
      <c r="K87" s="171" t="s">
        <v>246</v>
      </c>
      <c r="L87" s="165">
        <f t="shared" si="1"/>
        <v>3</v>
      </c>
      <c r="M87" s="166"/>
      <c r="N87" s="166"/>
      <c r="O87" s="166"/>
      <c r="P87" s="166"/>
      <c r="Q87" s="166"/>
      <c r="R87" s="167"/>
      <c r="S87" s="168"/>
    </row>
    <row r="88" spans="1:19" ht="111" x14ac:dyDescent="0.4">
      <c r="A88" s="164"/>
      <c r="B88" s="321"/>
      <c r="C88" s="311"/>
      <c r="D88" s="306"/>
      <c r="E88" s="307"/>
      <c r="F88" s="183" t="s">
        <v>440</v>
      </c>
      <c r="G88" s="183">
        <v>2</v>
      </c>
      <c r="H88" s="184" t="s">
        <v>342</v>
      </c>
      <c r="I88" s="188" t="str">
        <f>IF(AND('معلومات عن المرفق 4'!$E$13=1,G88&gt;=1),'Data Validation Lists'!$B$12,IF(AND('معلومات عن المرفق 4'!$E$13=2,G88&gt;=2),'Data Validation Lists'!$B$12,IF(AND('معلومات عن المرفق 4'!$E$13=3,G88=3),'Data Validation Lists'!$B$12,'Data Validation Lists'!$B$13)))</f>
        <v>ينطبق - Applicable</v>
      </c>
      <c r="J88" s="172" t="s">
        <v>209</v>
      </c>
      <c r="K88" s="171" t="s">
        <v>246</v>
      </c>
      <c r="L88" s="165">
        <f t="shared" si="1"/>
        <v>3</v>
      </c>
      <c r="M88" s="166"/>
      <c r="N88" s="166"/>
      <c r="O88" s="166"/>
      <c r="P88" s="166"/>
      <c r="Q88" s="166"/>
      <c r="R88" s="167"/>
      <c r="S88" s="168"/>
    </row>
    <row r="89" spans="1:19" ht="129.5" x14ac:dyDescent="0.4">
      <c r="A89" s="164"/>
      <c r="B89" s="321"/>
      <c r="C89" s="311"/>
      <c r="D89" s="306"/>
      <c r="E89" s="307"/>
      <c r="F89" s="183" t="s">
        <v>440</v>
      </c>
      <c r="G89" s="183">
        <v>2</v>
      </c>
      <c r="H89" s="184" t="s">
        <v>343</v>
      </c>
      <c r="I89" s="188" t="str">
        <f>IF(AND('معلومات عن المرفق 4'!$E$13=1,G89&gt;=1),'Data Validation Lists'!$B$12,IF(AND('معلومات عن المرفق 4'!$E$13=2,G89&gt;=2),'Data Validation Lists'!$B$12,IF(AND('معلومات عن المرفق 4'!$E$13=3,G89=3),'Data Validation Lists'!$B$12,'Data Validation Lists'!$B$13)))</f>
        <v>ينطبق - Applicable</v>
      </c>
      <c r="J89" s="172" t="s">
        <v>457</v>
      </c>
      <c r="K89" s="171" t="s">
        <v>246</v>
      </c>
      <c r="L89" s="165">
        <f t="shared" si="1"/>
        <v>3</v>
      </c>
      <c r="M89" s="166"/>
      <c r="N89" s="166"/>
      <c r="O89" s="166"/>
      <c r="P89" s="166"/>
      <c r="Q89" s="166"/>
      <c r="R89" s="167"/>
      <c r="S89" s="168"/>
    </row>
    <row r="90" spans="1:19" ht="74" x14ac:dyDescent="0.4">
      <c r="A90" s="164"/>
      <c r="B90" s="321"/>
      <c r="C90" s="311"/>
      <c r="D90" s="306"/>
      <c r="E90" s="307"/>
      <c r="F90" s="183" t="s">
        <v>440</v>
      </c>
      <c r="G90" s="183">
        <v>2</v>
      </c>
      <c r="H90" s="184" t="s">
        <v>344</v>
      </c>
      <c r="I90" s="188" t="str">
        <f>IF(AND('معلومات عن المرفق 4'!$E$13=1,G90&gt;=1),'Data Validation Lists'!$B$12,IF(AND('معلومات عن المرفق 4'!$E$13=2,G90&gt;=2),'Data Validation Lists'!$B$12,IF(AND('معلومات عن المرفق 4'!$E$13=3,G90=3),'Data Validation Lists'!$B$12,'Data Validation Lists'!$B$13)))</f>
        <v>ينطبق - Applicable</v>
      </c>
      <c r="J90" s="172" t="s">
        <v>210</v>
      </c>
      <c r="K90" s="171" t="s">
        <v>246</v>
      </c>
      <c r="L90" s="165">
        <f t="shared" si="1"/>
        <v>3</v>
      </c>
      <c r="M90" s="166"/>
      <c r="N90" s="166"/>
      <c r="O90" s="166"/>
      <c r="P90" s="166"/>
      <c r="Q90" s="166"/>
      <c r="R90" s="167"/>
      <c r="S90" s="168"/>
    </row>
    <row r="91" spans="1:19" ht="55.5" x14ac:dyDescent="0.4">
      <c r="A91" s="164"/>
      <c r="B91" s="321"/>
      <c r="C91" s="311"/>
      <c r="D91" s="306"/>
      <c r="E91" s="307"/>
      <c r="F91" s="183" t="s">
        <v>440</v>
      </c>
      <c r="G91" s="183">
        <v>1</v>
      </c>
      <c r="H91" s="184" t="s">
        <v>345</v>
      </c>
      <c r="I91" s="188" t="str">
        <f>IF(AND('معلومات عن المرفق 4'!$E$13=1,G91&gt;=1),'Data Validation Lists'!$B$12,IF(AND('معلومات عن المرفق 4'!$E$13=2,G91&gt;=2),'Data Validation Lists'!$B$12,IF(AND('معلومات عن المرفق 4'!$E$13=3,G91=3),'Data Validation Lists'!$B$12,'Data Validation Lists'!$B$13)))</f>
        <v>ينطبق - Applicable</v>
      </c>
      <c r="J91" s="172" t="s">
        <v>211</v>
      </c>
      <c r="K91" s="171" t="s">
        <v>246</v>
      </c>
      <c r="L91" s="165">
        <f t="shared" si="1"/>
        <v>3</v>
      </c>
      <c r="M91" s="166"/>
      <c r="N91" s="166"/>
      <c r="O91" s="166"/>
      <c r="P91" s="166"/>
      <c r="Q91" s="166"/>
      <c r="R91" s="167"/>
      <c r="S91" s="168"/>
    </row>
    <row r="92" spans="1:19" ht="74" x14ac:dyDescent="0.4">
      <c r="A92" s="164"/>
      <c r="B92" s="321"/>
      <c r="C92" s="311"/>
      <c r="D92" s="306"/>
      <c r="E92" s="307"/>
      <c r="F92" s="183" t="s">
        <v>440</v>
      </c>
      <c r="G92" s="183">
        <v>3</v>
      </c>
      <c r="H92" s="184" t="s">
        <v>346</v>
      </c>
      <c r="I92" s="188" t="str">
        <f>IF(AND('معلومات عن المرفق 4'!$E$13=1,G92&gt;=1),'Data Validation Lists'!$B$12,IF(AND('معلومات عن المرفق 4'!$E$13=2,G92&gt;=2),'Data Validation Lists'!$B$12,IF(AND('معلومات عن المرفق 4'!$E$13=3,G92=3),'Data Validation Lists'!$B$12,'Data Validation Lists'!$B$13)))</f>
        <v>ينطبق - Applicable</v>
      </c>
      <c r="J92" s="172" t="s">
        <v>212</v>
      </c>
      <c r="K92" s="171" t="s">
        <v>246</v>
      </c>
      <c r="L92" s="165">
        <f t="shared" si="1"/>
        <v>3</v>
      </c>
      <c r="M92" s="166"/>
      <c r="N92" s="166"/>
      <c r="O92" s="166"/>
      <c r="P92" s="166"/>
      <c r="Q92" s="166"/>
      <c r="R92" s="167"/>
      <c r="S92" s="168"/>
    </row>
    <row r="93" spans="1:19" ht="74" x14ac:dyDescent="0.4">
      <c r="A93" s="164"/>
      <c r="B93" s="321"/>
      <c r="C93" s="311"/>
      <c r="D93" s="306"/>
      <c r="E93" s="307"/>
      <c r="F93" s="183" t="s">
        <v>440</v>
      </c>
      <c r="G93" s="183">
        <v>3</v>
      </c>
      <c r="H93" s="184" t="s">
        <v>347</v>
      </c>
      <c r="I93" s="188" t="str">
        <f>IF(AND('معلومات عن المرفق 4'!$E$13=1,G93&gt;=1),'Data Validation Lists'!$B$12,IF(AND('معلومات عن المرفق 4'!$E$13=2,G93&gt;=2),'Data Validation Lists'!$B$12,IF(AND('معلومات عن المرفق 4'!$E$13=3,G93=3),'Data Validation Lists'!$B$12,'Data Validation Lists'!$B$13)))</f>
        <v>ينطبق - Applicable</v>
      </c>
      <c r="J93" s="172" t="s">
        <v>79</v>
      </c>
      <c r="K93" s="171" t="s">
        <v>246</v>
      </c>
      <c r="L93" s="165">
        <f t="shared" si="1"/>
        <v>3</v>
      </c>
      <c r="M93" s="166"/>
      <c r="N93" s="166"/>
      <c r="O93" s="166"/>
      <c r="P93" s="166"/>
      <c r="Q93" s="166"/>
      <c r="R93" s="167"/>
      <c r="S93" s="168"/>
    </row>
    <row r="94" spans="1:19" ht="74" x14ac:dyDescent="0.4">
      <c r="A94" s="164"/>
      <c r="B94" s="321"/>
      <c r="C94" s="311"/>
      <c r="D94" s="306"/>
      <c r="E94" s="307"/>
      <c r="F94" s="183" t="s">
        <v>440</v>
      </c>
      <c r="G94" s="183">
        <v>2</v>
      </c>
      <c r="H94" s="184" t="s">
        <v>348</v>
      </c>
      <c r="I94" s="188" t="str">
        <f>IF(AND('معلومات عن المرفق 4'!$E$13=1,G94&gt;=1),'Data Validation Lists'!$B$12,IF(AND('معلومات عن المرفق 4'!$E$13=2,G94&gt;=2),'Data Validation Lists'!$B$12,IF(AND('معلومات عن المرفق 4'!$E$13=3,G94=3),'Data Validation Lists'!$B$12,'Data Validation Lists'!$B$13)))</f>
        <v>ينطبق - Applicable</v>
      </c>
      <c r="J94" s="172" t="s">
        <v>213</v>
      </c>
      <c r="K94" s="171" t="s">
        <v>246</v>
      </c>
      <c r="L94" s="165">
        <f t="shared" si="1"/>
        <v>3</v>
      </c>
      <c r="M94" s="166"/>
      <c r="N94" s="166"/>
      <c r="O94" s="166"/>
      <c r="P94" s="166"/>
      <c r="Q94" s="166"/>
      <c r="R94" s="167"/>
      <c r="S94" s="168"/>
    </row>
    <row r="95" spans="1:19" ht="74" x14ac:dyDescent="0.4">
      <c r="A95" s="164"/>
      <c r="B95" s="321"/>
      <c r="C95" s="311"/>
      <c r="D95" s="306"/>
      <c r="E95" s="307"/>
      <c r="F95" s="183" t="s">
        <v>440</v>
      </c>
      <c r="G95" s="183">
        <v>3</v>
      </c>
      <c r="H95" s="184" t="s">
        <v>349</v>
      </c>
      <c r="I95" s="188" t="str">
        <f>IF(AND('معلومات عن المرفق 4'!$E$13=1,G95&gt;=1),'Data Validation Lists'!$B$12,IF(AND('معلومات عن المرفق 4'!$E$13=2,G95&gt;=2),'Data Validation Lists'!$B$12,IF(AND('معلومات عن المرفق 4'!$E$13=3,G95=3),'Data Validation Lists'!$B$12,'Data Validation Lists'!$B$13)))</f>
        <v>ينطبق - Applicable</v>
      </c>
      <c r="J95" s="172" t="s">
        <v>350</v>
      </c>
      <c r="K95" s="171" t="s">
        <v>246</v>
      </c>
      <c r="L95" s="165">
        <f t="shared" si="1"/>
        <v>3</v>
      </c>
      <c r="M95" s="166"/>
      <c r="N95" s="166"/>
      <c r="O95" s="166"/>
      <c r="P95" s="166"/>
      <c r="Q95" s="166"/>
      <c r="R95" s="167"/>
      <c r="S95" s="168"/>
    </row>
    <row r="96" spans="1:19" ht="92.5" x14ac:dyDescent="0.4">
      <c r="A96" s="164"/>
      <c r="B96" s="321"/>
      <c r="C96" s="311"/>
      <c r="D96" s="308"/>
      <c r="E96" s="309"/>
      <c r="F96" s="183" t="s">
        <v>439</v>
      </c>
      <c r="G96" s="183">
        <v>2</v>
      </c>
      <c r="H96" s="184" t="s">
        <v>45</v>
      </c>
      <c r="I96" s="188" t="str">
        <f>IF(AND('معلومات عن المرفق 4'!$E$13=1,G96&gt;=1),'Data Validation Lists'!$B$12,IF(AND('معلومات عن المرفق 4'!$E$13=2,G96&gt;=2),'Data Validation Lists'!$B$12,IF(AND('معلومات عن المرفق 4'!$E$13=3,G96=3),'Data Validation Lists'!$B$12,'Data Validation Lists'!$B$13)))</f>
        <v>ينطبق - Applicable</v>
      </c>
      <c r="J96" s="172" t="s">
        <v>165</v>
      </c>
      <c r="K96" s="171" t="s">
        <v>246</v>
      </c>
      <c r="L96" s="165">
        <f t="shared" si="1"/>
        <v>3</v>
      </c>
      <c r="M96" s="166"/>
      <c r="N96" s="166"/>
      <c r="O96" s="166"/>
      <c r="P96" s="166"/>
      <c r="Q96" s="166"/>
      <c r="R96" s="167"/>
      <c r="S96" s="168"/>
    </row>
    <row r="97" spans="1:19" ht="74" x14ac:dyDescent="0.4">
      <c r="A97" s="164"/>
      <c r="B97" s="321"/>
      <c r="C97" s="310" t="s">
        <v>351</v>
      </c>
      <c r="D97" s="304" t="s">
        <v>444</v>
      </c>
      <c r="E97" s="305"/>
      <c r="F97" s="183" t="s">
        <v>439</v>
      </c>
      <c r="G97" s="183">
        <v>2</v>
      </c>
      <c r="H97" s="184" t="s">
        <v>352</v>
      </c>
      <c r="I97" s="188" t="str">
        <f>IF(AND('معلومات عن المرفق 4'!$E$13=1,G97&gt;=1),'Data Validation Lists'!$B$12,IF(AND('معلومات عن المرفق 4'!$E$13=2,G97&gt;=2),'Data Validation Lists'!$B$12,IF(AND('معلومات عن المرفق 4'!$E$13=3,G97=3),'Data Validation Lists'!$B$12,'Data Validation Lists'!$B$13)))</f>
        <v>ينطبق - Applicable</v>
      </c>
      <c r="J97" s="172" t="s">
        <v>166</v>
      </c>
      <c r="K97" s="171" t="str">
        <f>IF(L97=3,"مطبق كليًا  - Implemented",IF(L97=0,"لاينطبق على الجهة  - Not Applicable",IF(L97=1,"غير مطبق  - Not Implemented",IF(3&lt;L97&gt;1,"مطبق جزئيًا  - Partially Implemented"," "))))</f>
        <v>مطبق كليًا  - Implemented</v>
      </c>
      <c r="L97" s="165">
        <f>IFERROR(IFERROR(AVERAGEIFS(L98:L102,I98:I102,"&lt;&gt;لا ينطبق - Not Applicable",L98:L102,"&lt;&gt;0"),IFERROR(AVERAGEIF(I98:I102,"&lt;&gt;لا ينطبق - Not Applicable",L98:L102),AVERAGEIF(L98:L102,"&lt;&gt;0",L98:L102))),0)</f>
        <v>3</v>
      </c>
      <c r="M97" s="166"/>
      <c r="N97" s="166"/>
      <c r="O97" s="166"/>
      <c r="P97" s="166"/>
      <c r="Q97" s="166"/>
      <c r="R97" s="167"/>
      <c r="S97" s="168"/>
    </row>
    <row r="98" spans="1:19" ht="166.5" x14ac:dyDescent="0.4">
      <c r="A98" s="164"/>
      <c r="B98" s="321"/>
      <c r="C98" s="311"/>
      <c r="D98" s="306"/>
      <c r="E98" s="307"/>
      <c r="F98" s="183" t="s">
        <v>440</v>
      </c>
      <c r="G98" s="183">
        <v>2</v>
      </c>
      <c r="H98" s="184" t="s">
        <v>353</v>
      </c>
      <c r="I98" s="188" t="str">
        <f>IF(AND('معلومات عن المرفق 4'!$E$13=1,G98&gt;=1),'Data Validation Lists'!$B$12,IF(AND('معلومات عن المرفق 4'!$E$13=2,G98&gt;=2),'Data Validation Lists'!$B$12,IF(AND('معلومات عن المرفق 4'!$E$13=3,G98=3),'Data Validation Lists'!$B$12,'Data Validation Lists'!$B$13)))</f>
        <v>ينطبق - Applicable</v>
      </c>
      <c r="J98" s="172" t="s">
        <v>167</v>
      </c>
      <c r="K98" s="171" t="s">
        <v>246</v>
      </c>
      <c r="L98" s="165">
        <f t="shared" si="1"/>
        <v>3</v>
      </c>
      <c r="M98" s="166"/>
      <c r="N98" s="166"/>
      <c r="O98" s="166"/>
      <c r="P98" s="166"/>
      <c r="Q98" s="166"/>
      <c r="R98" s="167"/>
      <c r="S98" s="168"/>
    </row>
    <row r="99" spans="1:19" ht="148" x14ac:dyDescent="0.4">
      <c r="A99" s="164"/>
      <c r="B99" s="321"/>
      <c r="C99" s="311"/>
      <c r="D99" s="306"/>
      <c r="E99" s="307"/>
      <c r="F99" s="183" t="s">
        <v>440</v>
      </c>
      <c r="G99" s="183">
        <v>2</v>
      </c>
      <c r="H99" s="184" t="s">
        <v>354</v>
      </c>
      <c r="I99" s="188" t="str">
        <f>IF(AND('معلومات عن المرفق 4'!$E$13=1,G99&gt;=1),'Data Validation Lists'!$B$12,IF(AND('معلومات عن المرفق 4'!$E$13=2,G99&gt;=2),'Data Validation Lists'!$B$12,IF(AND('معلومات عن المرفق 4'!$E$13=3,G99=3),'Data Validation Lists'!$B$12,'Data Validation Lists'!$B$13)))</f>
        <v>ينطبق - Applicable</v>
      </c>
      <c r="J99" s="172" t="s">
        <v>168</v>
      </c>
      <c r="K99" s="171" t="s">
        <v>246</v>
      </c>
      <c r="L99" s="165">
        <f t="shared" si="1"/>
        <v>3</v>
      </c>
      <c r="M99" s="166"/>
      <c r="N99" s="166"/>
      <c r="O99" s="166"/>
      <c r="P99" s="166"/>
      <c r="Q99" s="166"/>
      <c r="R99" s="167"/>
      <c r="S99" s="168"/>
    </row>
    <row r="100" spans="1:19" ht="74" x14ac:dyDescent="0.4">
      <c r="A100" s="164"/>
      <c r="B100" s="321"/>
      <c r="C100" s="311"/>
      <c r="D100" s="306"/>
      <c r="E100" s="307"/>
      <c r="F100" s="183" t="s">
        <v>440</v>
      </c>
      <c r="G100" s="183">
        <v>2</v>
      </c>
      <c r="H100" s="184" t="s">
        <v>355</v>
      </c>
      <c r="I100" s="188" t="str">
        <f>IF(AND('معلومات عن المرفق 4'!$E$13=1,G100&gt;=1),'Data Validation Lists'!$B$12,IF(AND('معلومات عن المرفق 4'!$E$13=2,G100&gt;=2),'Data Validation Lists'!$B$12,IF(AND('معلومات عن المرفق 4'!$E$13=3,G100=3),'Data Validation Lists'!$B$12,'Data Validation Lists'!$B$13)))</f>
        <v>ينطبق - Applicable</v>
      </c>
      <c r="J100" s="172" t="s">
        <v>458</v>
      </c>
      <c r="K100" s="171" t="s">
        <v>246</v>
      </c>
      <c r="L100" s="165">
        <f t="shared" si="1"/>
        <v>3</v>
      </c>
      <c r="M100" s="166"/>
      <c r="N100" s="166"/>
      <c r="O100" s="166"/>
      <c r="P100" s="166"/>
      <c r="Q100" s="166"/>
      <c r="R100" s="167"/>
      <c r="S100" s="168"/>
    </row>
    <row r="101" spans="1:19" ht="37" x14ac:dyDescent="0.4">
      <c r="A101" s="164"/>
      <c r="B101" s="321"/>
      <c r="C101" s="311"/>
      <c r="D101" s="306"/>
      <c r="E101" s="307"/>
      <c r="F101" s="183" t="s">
        <v>440</v>
      </c>
      <c r="G101" s="183">
        <v>1</v>
      </c>
      <c r="H101" s="184" t="s">
        <v>356</v>
      </c>
      <c r="I101" s="188" t="str">
        <f>IF(AND('معلومات عن المرفق 4'!$E$13=1,G101&gt;=1),'Data Validation Lists'!$B$12,IF(AND('معلومات عن المرفق 4'!$E$13=2,G101&gt;=2),'Data Validation Lists'!$B$12,IF(AND('معلومات عن المرفق 4'!$E$13=3,G101=3),'Data Validation Lists'!$B$12,'Data Validation Lists'!$B$13)))</f>
        <v>ينطبق - Applicable</v>
      </c>
      <c r="J101" s="172" t="s">
        <v>214</v>
      </c>
      <c r="K101" s="171" t="s">
        <v>246</v>
      </c>
      <c r="L101" s="165">
        <f t="shared" si="1"/>
        <v>3</v>
      </c>
      <c r="M101" s="166"/>
      <c r="N101" s="166"/>
      <c r="O101" s="166"/>
      <c r="P101" s="166"/>
      <c r="Q101" s="166"/>
      <c r="R101" s="167"/>
      <c r="S101" s="168"/>
    </row>
    <row r="102" spans="1:19" ht="74" x14ac:dyDescent="0.4">
      <c r="A102" s="164"/>
      <c r="B102" s="321"/>
      <c r="C102" s="311"/>
      <c r="D102" s="306"/>
      <c r="E102" s="307"/>
      <c r="F102" s="183" t="s">
        <v>440</v>
      </c>
      <c r="G102" s="183">
        <v>1</v>
      </c>
      <c r="H102" s="184" t="s">
        <v>357</v>
      </c>
      <c r="I102" s="188" t="str">
        <f>IF(AND('معلومات عن المرفق 4'!$E$13=1,G102&gt;=1),'Data Validation Lists'!$B$12,IF(AND('معلومات عن المرفق 4'!$E$13=2,G102&gt;=2),'Data Validation Lists'!$B$12,IF(AND('معلومات عن المرفق 4'!$E$13=3,G102=3),'Data Validation Lists'!$B$12,'Data Validation Lists'!$B$13)))</f>
        <v>ينطبق - Applicable</v>
      </c>
      <c r="J102" s="172" t="s">
        <v>215</v>
      </c>
      <c r="K102" s="171" t="s">
        <v>246</v>
      </c>
      <c r="L102" s="165">
        <f t="shared" si="1"/>
        <v>3</v>
      </c>
      <c r="M102" s="166"/>
      <c r="N102" s="166"/>
      <c r="O102" s="166"/>
      <c r="P102" s="166"/>
      <c r="Q102" s="166"/>
      <c r="R102" s="167"/>
      <c r="S102" s="168"/>
    </row>
    <row r="103" spans="1:19" ht="111" x14ac:dyDescent="0.4">
      <c r="A103" s="164"/>
      <c r="B103" s="321"/>
      <c r="C103" s="311"/>
      <c r="D103" s="306"/>
      <c r="E103" s="307"/>
      <c r="F103" s="183" t="s">
        <v>439</v>
      </c>
      <c r="G103" s="183">
        <v>2</v>
      </c>
      <c r="H103" s="184" t="s">
        <v>46</v>
      </c>
      <c r="I103" s="188" t="str">
        <f>IF(AND('معلومات عن المرفق 4'!$E$13=1,G103&gt;=1),'Data Validation Lists'!$B$12,IF(AND('معلومات عن المرفق 4'!$E$13=2,G103&gt;=2),'Data Validation Lists'!$B$12,IF(AND('معلومات عن المرفق 4'!$E$13=3,G103=3),'Data Validation Lists'!$B$12,'Data Validation Lists'!$B$13)))</f>
        <v>ينطبق - Applicable</v>
      </c>
      <c r="J103" s="172" t="s">
        <v>216</v>
      </c>
      <c r="K103" s="171" t="s">
        <v>246</v>
      </c>
      <c r="L103" s="165">
        <f t="shared" si="1"/>
        <v>3</v>
      </c>
      <c r="M103" s="166"/>
      <c r="N103" s="166"/>
      <c r="O103" s="166"/>
      <c r="P103" s="166"/>
      <c r="Q103" s="166"/>
      <c r="R103" s="167"/>
      <c r="S103" s="168"/>
    </row>
    <row r="104" spans="1:19" ht="92.5" x14ac:dyDescent="0.4">
      <c r="A104" s="164"/>
      <c r="B104" s="321"/>
      <c r="C104" s="310" t="s">
        <v>358</v>
      </c>
      <c r="D104" s="304" t="s">
        <v>80</v>
      </c>
      <c r="E104" s="305"/>
      <c r="F104" s="183" t="s">
        <v>439</v>
      </c>
      <c r="G104" s="183">
        <v>3</v>
      </c>
      <c r="H104" s="184" t="s">
        <v>361</v>
      </c>
      <c r="I104" s="188" t="str">
        <f>IF(AND('معلومات عن المرفق 4'!$E$13=1,G104&gt;=1),'Data Validation Lists'!$B$12,IF(AND('معلومات عن المرفق 4'!$E$13=2,G104&gt;=2),'Data Validation Lists'!$B$12,IF(AND('معلومات عن المرفق 4'!$E$13=3,G104=3),'Data Validation Lists'!$B$12,'Data Validation Lists'!$B$13)))</f>
        <v>ينطبق - Applicable</v>
      </c>
      <c r="J104" s="172" t="s">
        <v>169</v>
      </c>
      <c r="K104" s="171" t="str">
        <f>IF(L104=3,"مطبق كليًا  - Implemented",IF(L104=0,"لاينطبق على الجهة  - Not Applicable",IF(L104=1,"غير مطبق  - Not Implemented",IF(3&lt;L104&gt;1,"مطبق جزئيًا  - Partially Implemented"," "))))</f>
        <v>مطبق كليًا  - Implemented</v>
      </c>
      <c r="L104" s="165">
        <f>IFERROR(IFERROR(AVERAGEIFS(L105:L108,I105:I108,"&lt;&gt;لا ينطبق - Not Applicable",L105:L108,"&lt;&gt;0"),IFERROR(AVERAGEIF(I105:I108,"&lt;&gt;لا ينطبق - Not Applicable",L105:L108),AVERAGEIF(L105:L108,"&lt;&gt;0",L105:L108))),0)</f>
        <v>3</v>
      </c>
      <c r="M104" s="166"/>
      <c r="N104" s="166"/>
      <c r="O104" s="166"/>
      <c r="P104" s="166"/>
      <c r="Q104" s="166"/>
      <c r="R104" s="167"/>
      <c r="S104" s="168"/>
    </row>
    <row r="105" spans="1:19" ht="55.5" x14ac:dyDescent="0.4">
      <c r="A105" s="164"/>
      <c r="B105" s="321"/>
      <c r="C105" s="311"/>
      <c r="D105" s="306"/>
      <c r="E105" s="307"/>
      <c r="F105" s="183" t="s">
        <v>440</v>
      </c>
      <c r="G105" s="183">
        <v>3</v>
      </c>
      <c r="H105" s="184" t="s">
        <v>359</v>
      </c>
      <c r="I105" s="188" t="str">
        <f>IF(AND('معلومات عن المرفق 4'!$E$13=1,G105&gt;=1),'Data Validation Lists'!$B$12,IF(AND('معلومات عن المرفق 4'!$E$13=2,G105&gt;=2),'Data Validation Lists'!$B$12,IF(AND('معلومات عن المرفق 4'!$E$13=3,G105=3),'Data Validation Lists'!$B$12,'Data Validation Lists'!$B$13)))</f>
        <v>ينطبق - Applicable</v>
      </c>
      <c r="J105" s="172" t="s">
        <v>81</v>
      </c>
      <c r="K105" s="171" t="s">
        <v>246</v>
      </c>
      <c r="L105" s="165">
        <f t="shared" si="1"/>
        <v>3</v>
      </c>
      <c r="M105" s="166"/>
      <c r="N105" s="166"/>
      <c r="O105" s="166"/>
      <c r="P105" s="166"/>
      <c r="Q105" s="166"/>
      <c r="R105" s="167"/>
      <c r="S105" s="168"/>
    </row>
    <row r="106" spans="1:19" ht="74" x14ac:dyDescent="0.4">
      <c r="A106" s="164"/>
      <c r="B106" s="321"/>
      <c r="C106" s="311"/>
      <c r="D106" s="306"/>
      <c r="E106" s="307"/>
      <c r="F106" s="183" t="s">
        <v>440</v>
      </c>
      <c r="G106" s="183">
        <v>2</v>
      </c>
      <c r="H106" s="184" t="s">
        <v>360</v>
      </c>
      <c r="I106" s="188" t="str">
        <f>IF(AND('معلومات عن المرفق 4'!$E$13=1,G106&gt;=1),'Data Validation Lists'!$B$12,IF(AND('معلومات عن المرفق 4'!$E$13=2,G106&gt;=2),'Data Validation Lists'!$B$12,IF(AND('معلومات عن المرفق 4'!$E$13=3,G106=3),'Data Validation Lists'!$B$12,'Data Validation Lists'!$B$13)))</f>
        <v>ينطبق - Applicable</v>
      </c>
      <c r="J106" s="172" t="s">
        <v>82</v>
      </c>
      <c r="K106" s="171" t="s">
        <v>246</v>
      </c>
      <c r="L106" s="165">
        <f t="shared" si="1"/>
        <v>3</v>
      </c>
      <c r="M106" s="166"/>
      <c r="N106" s="166"/>
      <c r="O106" s="166"/>
      <c r="P106" s="166"/>
      <c r="Q106" s="166"/>
      <c r="R106" s="167"/>
      <c r="S106" s="168"/>
    </row>
    <row r="107" spans="1:19" ht="74" x14ac:dyDescent="0.4">
      <c r="A107" s="164"/>
      <c r="B107" s="321"/>
      <c r="C107" s="311"/>
      <c r="D107" s="306"/>
      <c r="E107" s="307"/>
      <c r="F107" s="183" t="s">
        <v>440</v>
      </c>
      <c r="G107" s="183">
        <v>2</v>
      </c>
      <c r="H107" s="184" t="s">
        <v>362</v>
      </c>
      <c r="I107" s="188" t="str">
        <f>IF(AND('معلومات عن المرفق 4'!$E$13=1,G107&gt;=1),'Data Validation Lists'!$B$12,IF(AND('معلومات عن المرفق 4'!$E$13=2,G107&gt;=2),'Data Validation Lists'!$B$12,IF(AND('معلومات عن المرفق 4'!$E$13=3,G107=3),'Data Validation Lists'!$B$12,'Data Validation Lists'!$B$13)))</f>
        <v>ينطبق - Applicable</v>
      </c>
      <c r="J107" s="172" t="s">
        <v>170</v>
      </c>
      <c r="K107" s="171" t="s">
        <v>246</v>
      </c>
      <c r="L107" s="165">
        <f t="shared" si="1"/>
        <v>3</v>
      </c>
      <c r="M107" s="166"/>
      <c r="N107" s="166"/>
      <c r="O107" s="166"/>
      <c r="P107" s="166"/>
      <c r="Q107" s="166"/>
      <c r="R107" s="167"/>
      <c r="S107" s="168"/>
    </row>
    <row r="108" spans="1:19" ht="74" x14ac:dyDescent="0.4">
      <c r="A108" s="164"/>
      <c r="B108" s="321"/>
      <c r="C108" s="311"/>
      <c r="D108" s="306"/>
      <c r="E108" s="307"/>
      <c r="F108" s="183" t="s">
        <v>440</v>
      </c>
      <c r="G108" s="183">
        <v>1</v>
      </c>
      <c r="H108" s="184" t="s">
        <v>363</v>
      </c>
      <c r="I108" s="188" t="str">
        <f>IF(AND('معلومات عن المرفق 4'!$E$13=1,G108&gt;=1),'Data Validation Lists'!$B$12,IF(AND('معلومات عن المرفق 4'!$E$13=2,G108&gt;=2),'Data Validation Lists'!$B$12,IF(AND('معلومات عن المرفق 4'!$E$13=3,G108=3),'Data Validation Lists'!$B$12,'Data Validation Lists'!$B$13)))</f>
        <v>ينطبق - Applicable</v>
      </c>
      <c r="J108" s="172" t="s">
        <v>459</v>
      </c>
      <c r="K108" s="171" t="s">
        <v>246</v>
      </c>
      <c r="L108" s="165">
        <f t="shared" si="1"/>
        <v>3</v>
      </c>
      <c r="M108" s="166"/>
      <c r="N108" s="166"/>
      <c r="O108" s="166"/>
      <c r="P108" s="166"/>
      <c r="Q108" s="166"/>
      <c r="R108" s="167"/>
      <c r="S108" s="168"/>
    </row>
    <row r="109" spans="1:19" ht="111" x14ac:dyDescent="0.4">
      <c r="A109" s="164"/>
      <c r="B109" s="321"/>
      <c r="C109" s="311"/>
      <c r="D109" s="306"/>
      <c r="E109" s="307"/>
      <c r="F109" s="183" t="s">
        <v>439</v>
      </c>
      <c r="G109" s="183">
        <v>2</v>
      </c>
      <c r="H109" s="184" t="s">
        <v>47</v>
      </c>
      <c r="I109" s="188" t="str">
        <f>IF(AND('معلومات عن المرفق 4'!$E$13=1,G109&gt;=1),'Data Validation Lists'!$B$12,IF(AND('معلومات عن المرفق 4'!$E$13=2,G109&gt;=2),'Data Validation Lists'!$B$12,IF(AND('معلومات عن المرفق 4'!$E$13=3,G109=3),'Data Validation Lists'!$B$12,'Data Validation Lists'!$B$13)))</f>
        <v>ينطبق - Applicable</v>
      </c>
      <c r="J109" s="172" t="s">
        <v>217</v>
      </c>
      <c r="K109" s="171" t="s">
        <v>246</v>
      </c>
      <c r="L109" s="165">
        <f t="shared" si="1"/>
        <v>3</v>
      </c>
      <c r="M109" s="166"/>
      <c r="N109" s="166"/>
      <c r="O109" s="166"/>
      <c r="P109" s="166"/>
      <c r="Q109" s="166"/>
      <c r="R109" s="167"/>
      <c r="S109" s="168"/>
    </row>
    <row r="110" spans="1:19" ht="111" x14ac:dyDescent="0.4">
      <c r="A110" s="164"/>
      <c r="B110" s="321"/>
      <c r="C110" s="310" t="s">
        <v>364</v>
      </c>
      <c r="D110" s="304" t="s">
        <v>83</v>
      </c>
      <c r="E110" s="305"/>
      <c r="F110" s="183" t="s">
        <v>439</v>
      </c>
      <c r="G110" s="183">
        <v>3</v>
      </c>
      <c r="H110" s="184" t="s">
        <v>365</v>
      </c>
      <c r="I110" s="188" t="str">
        <f>IF(AND('معلومات عن المرفق 4'!$E$13=1,G110&gt;=1),'Data Validation Lists'!$B$12,IF(AND('معلومات عن المرفق 4'!$E$13=2,G110&gt;=2),'Data Validation Lists'!$B$12,IF(AND('معلومات عن المرفق 4'!$E$13=3,G110=3),'Data Validation Lists'!$B$12,'Data Validation Lists'!$B$13)))</f>
        <v>ينطبق - Applicable</v>
      </c>
      <c r="J110" s="172" t="s">
        <v>483</v>
      </c>
      <c r="K110" s="171" t="s">
        <v>246</v>
      </c>
      <c r="L110" s="165">
        <f t="shared" si="1"/>
        <v>3</v>
      </c>
      <c r="M110" s="166"/>
      <c r="N110" s="166"/>
      <c r="O110" s="166"/>
      <c r="P110" s="166"/>
      <c r="Q110" s="166"/>
      <c r="R110" s="167"/>
      <c r="S110" s="168"/>
    </row>
    <row r="111" spans="1:19" ht="92.5" x14ac:dyDescent="0.4">
      <c r="A111" s="164"/>
      <c r="B111" s="321"/>
      <c r="C111" s="311"/>
      <c r="D111" s="306"/>
      <c r="E111" s="307"/>
      <c r="F111" s="183" t="s">
        <v>439</v>
      </c>
      <c r="G111" s="183">
        <v>2</v>
      </c>
      <c r="H111" s="184" t="s">
        <v>28</v>
      </c>
      <c r="I111" s="188" t="str">
        <f>IF(AND('معلومات عن المرفق 4'!$E$13=1,G111&gt;=1),'Data Validation Lists'!$B$12,IF(AND('معلومات عن المرفق 4'!$E$13=2,G111&gt;=2),'Data Validation Lists'!$B$12,IF(AND('معلومات عن المرفق 4'!$E$13=3,G111=3),'Data Validation Lists'!$B$12,'Data Validation Lists'!$B$13)))</f>
        <v>ينطبق - Applicable</v>
      </c>
      <c r="J111" s="172" t="s">
        <v>171</v>
      </c>
      <c r="K111" s="171" t="s">
        <v>246</v>
      </c>
      <c r="L111" s="165">
        <f t="shared" si="1"/>
        <v>3</v>
      </c>
      <c r="M111" s="166"/>
      <c r="N111" s="166"/>
      <c r="O111" s="166"/>
      <c r="P111" s="166"/>
      <c r="Q111" s="166"/>
      <c r="R111" s="167"/>
      <c r="S111" s="168"/>
    </row>
    <row r="112" spans="1:19" ht="92.5" x14ac:dyDescent="0.4">
      <c r="A112" s="164"/>
      <c r="B112" s="321"/>
      <c r="C112" s="310" t="s">
        <v>366</v>
      </c>
      <c r="D112" s="304" t="s">
        <v>84</v>
      </c>
      <c r="E112" s="305"/>
      <c r="F112" s="183" t="s">
        <v>439</v>
      </c>
      <c r="G112" s="183">
        <v>3</v>
      </c>
      <c r="H112" s="184" t="s">
        <v>367</v>
      </c>
      <c r="I112" s="188" t="str">
        <f>IF(AND('معلومات عن المرفق 4'!$E$13=1,G112&gt;=1),'Data Validation Lists'!$B$12,IF(AND('معلومات عن المرفق 4'!$E$13=2,G112&gt;=2),'Data Validation Lists'!$B$12,IF(AND('معلومات عن المرفق 4'!$E$13=3,G112=3),'Data Validation Lists'!$B$12,'Data Validation Lists'!$B$13)))</f>
        <v>ينطبق - Applicable</v>
      </c>
      <c r="J112" s="172" t="s">
        <v>172</v>
      </c>
      <c r="K112" s="171" t="str">
        <f>IF(L112=3,"مطبق كليًا  - Implemented",IF(L112=0,"لاينطبق على الجهة  - Not Applicable",IF(L112=1,"غير مطبق  - Not Implemented",IF(3&lt;L112&gt;1,"مطبق جزئيًا  - Partially Implemented"," "))))</f>
        <v>مطبق كليًا  - Implemented</v>
      </c>
      <c r="L112" s="165">
        <f>IFERROR(IFERROR(AVERAGEIFS(L113:L116,I113:I116,"&lt;&gt;لا ينطبق - Not Applicable",L113:L116,"&lt;&gt;0"),IFERROR(AVERAGEIF(I113:I116,"&lt;&gt;لا ينطبق - Not Applicable",L113:L116),AVERAGEIF(L113:L116,"&lt;&gt;0",L113:L116))),0)</f>
        <v>3</v>
      </c>
      <c r="M112" s="166"/>
      <c r="N112" s="166"/>
      <c r="O112" s="166"/>
      <c r="P112" s="166"/>
      <c r="Q112" s="166"/>
      <c r="R112" s="167"/>
      <c r="S112" s="168"/>
    </row>
    <row r="113" spans="1:19" ht="74" x14ac:dyDescent="0.4">
      <c r="A113" s="164"/>
      <c r="B113" s="321"/>
      <c r="C113" s="311"/>
      <c r="D113" s="306"/>
      <c r="E113" s="307"/>
      <c r="F113" s="183" t="s">
        <v>440</v>
      </c>
      <c r="G113" s="183">
        <v>3</v>
      </c>
      <c r="H113" s="184" t="s">
        <v>368</v>
      </c>
      <c r="I113" s="188" t="str">
        <f>IF(AND('معلومات عن المرفق 4'!$E$13=1,G113&gt;=1),'Data Validation Lists'!$B$12,IF(AND('معلومات عن المرفق 4'!$E$13=2,G113&gt;=2),'Data Validation Lists'!$B$12,IF(AND('معلومات عن المرفق 4'!$E$13=3,G113=3),'Data Validation Lists'!$B$12,'Data Validation Lists'!$B$13)))</f>
        <v>ينطبق - Applicable</v>
      </c>
      <c r="J113" s="172" t="s">
        <v>484</v>
      </c>
      <c r="K113" s="171" t="s">
        <v>246</v>
      </c>
      <c r="L113" s="165">
        <f t="shared" si="1"/>
        <v>3</v>
      </c>
      <c r="M113" s="166"/>
      <c r="N113" s="166"/>
      <c r="O113" s="166"/>
      <c r="P113" s="166"/>
      <c r="Q113" s="166"/>
      <c r="R113" s="167"/>
      <c r="S113" s="168"/>
    </row>
    <row r="114" spans="1:19" ht="74" x14ac:dyDescent="0.4">
      <c r="A114" s="164"/>
      <c r="B114" s="321"/>
      <c r="C114" s="311"/>
      <c r="D114" s="306"/>
      <c r="E114" s="307"/>
      <c r="F114" s="183" t="s">
        <v>440</v>
      </c>
      <c r="G114" s="183">
        <v>3</v>
      </c>
      <c r="H114" s="184" t="s">
        <v>369</v>
      </c>
      <c r="I114" s="188" t="str">
        <f>IF(AND('معلومات عن المرفق 4'!$E$13=1,G114&gt;=1),'Data Validation Lists'!$B$12,IF(AND('معلومات عن المرفق 4'!$E$13=2,G114&gt;=2),'Data Validation Lists'!$B$12,IF(AND('معلومات عن المرفق 4'!$E$13=3,G114=3),'Data Validation Lists'!$B$12,'Data Validation Lists'!$B$13)))</f>
        <v>ينطبق - Applicable</v>
      </c>
      <c r="J114" s="172" t="s">
        <v>218</v>
      </c>
      <c r="K114" s="171" t="s">
        <v>246</v>
      </c>
      <c r="L114" s="165">
        <f t="shared" si="1"/>
        <v>3</v>
      </c>
      <c r="M114" s="166"/>
      <c r="N114" s="166"/>
      <c r="O114" s="166"/>
      <c r="P114" s="166"/>
      <c r="Q114" s="166"/>
      <c r="R114" s="167"/>
      <c r="S114" s="168"/>
    </row>
    <row r="115" spans="1:19" ht="74" x14ac:dyDescent="0.4">
      <c r="A115" s="164"/>
      <c r="B115" s="321"/>
      <c r="C115" s="311"/>
      <c r="D115" s="306"/>
      <c r="E115" s="307"/>
      <c r="F115" s="183" t="s">
        <v>440</v>
      </c>
      <c r="G115" s="183">
        <v>3</v>
      </c>
      <c r="H115" s="184" t="s">
        <v>370</v>
      </c>
      <c r="I115" s="188" t="str">
        <f>IF(AND('معلومات عن المرفق 4'!$E$13=1,G115&gt;=1),'Data Validation Lists'!$B$12,IF(AND('معلومات عن المرفق 4'!$E$13=2,G115&gt;=2),'Data Validation Lists'!$B$12,IF(AND('معلومات عن المرفق 4'!$E$13=3,G115=3),'Data Validation Lists'!$B$12,'Data Validation Lists'!$B$13)))</f>
        <v>ينطبق - Applicable</v>
      </c>
      <c r="J115" s="172" t="s">
        <v>372</v>
      </c>
      <c r="K115" s="171" t="s">
        <v>246</v>
      </c>
      <c r="L115" s="165">
        <f t="shared" si="1"/>
        <v>3</v>
      </c>
      <c r="M115" s="166"/>
      <c r="N115" s="166"/>
      <c r="O115" s="166"/>
      <c r="P115" s="166"/>
      <c r="Q115" s="166"/>
      <c r="R115" s="167"/>
      <c r="S115" s="168"/>
    </row>
    <row r="116" spans="1:19" ht="74" x14ac:dyDescent="0.4">
      <c r="A116" s="164"/>
      <c r="B116" s="321"/>
      <c r="C116" s="311"/>
      <c r="D116" s="306"/>
      <c r="E116" s="307"/>
      <c r="F116" s="183" t="s">
        <v>440</v>
      </c>
      <c r="G116" s="183">
        <v>3</v>
      </c>
      <c r="H116" s="184" t="s">
        <v>371</v>
      </c>
      <c r="I116" s="188" t="str">
        <f>IF(AND('معلومات عن المرفق 4'!$E$13=1,G116&gt;=1),'Data Validation Lists'!$B$12,IF(AND('معلومات عن المرفق 4'!$E$13=2,G116&gt;=2),'Data Validation Lists'!$B$12,IF(AND('معلومات عن المرفق 4'!$E$13=3,G116=3),'Data Validation Lists'!$B$12,'Data Validation Lists'!$B$13)))</f>
        <v>ينطبق - Applicable</v>
      </c>
      <c r="J116" s="172" t="s">
        <v>219</v>
      </c>
      <c r="K116" s="171" t="s">
        <v>246</v>
      </c>
      <c r="L116" s="165">
        <f t="shared" si="1"/>
        <v>3</v>
      </c>
      <c r="M116" s="166"/>
      <c r="N116" s="166"/>
      <c r="O116" s="166"/>
      <c r="P116" s="166"/>
      <c r="Q116" s="166"/>
      <c r="R116" s="167"/>
      <c r="S116" s="168"/>
    </row>
    <row r="117" spans="1:19" ht="111" x14ac:dyDescent="0.4">
      <c r="A117" s="164"/>
      <c r="B117" s="321"/>
      <c r="C117" s="312"/>
      <c r="D117" s="306"/>
      <c r="E117" s="307"/>
      <c r="F117" s="183" t="s">
        <v>439</v>
      </c>
      <c r="G117" s="183">
        <v>2</v>
      </c>
      <c r="H117" s="184" t="s">
        <v>48</v>
      </c>
      <c r="I117" s="188" t="str">
        <f>IF(AND('معلومات عن المرفق 4'!$E$13=1,G117&gt;=1),'Data Validation Lists'!$B$12,IF(AND('معلومات عن المرفق 4'!$E$13=2,G117&gt;=2),'Data Validation Lists'!$B$12,IF(AND('معلومات عن المرفق 4'!$E$13=3,G117=3),'Data Validation Lists'!$B$12,'Data Validation Lists'!$B$13)))</f>
        <v>ينطبق - Applicable</v>
      </c>
      <c r="J117" s="172" t="s">
        <v>173</v>
      </c>
      <c r="K117" s="171" t="s">
        <v>246</v>
      </c>
      <c r="L117" s="165">
        <f t="shared" si="1"/>
        <v>3</v>
      </c>
      <c r="M117" s="166"/>
      <c r="N117" s="166"/>
      <c r="O117" s="166"/>
      <c r="P117" s="166"/>
      <c r="Q117" s="166"/>
      <c r="R117" s="167"/>
      <c r="S117" s="168"/>
    </row>
    <row r="118" spans="1:19" ht="74" x14ac:dyDescent="0.4">
      <c r="A118" s="164"/>
      <c r="B118" s="321"/>
      <c r="C118" s="310" t="s">
        <v>373</v>
      </c>
      <c r="D118" s="304" t="s">
        <v>85</v>
      </c>
      <c r="E118" s="305"/>
      <c r="F118" s="183" t="s">
        <v>439</v>
      </c>
      <c r="G118" s="183">
        <v>3</v>
      </c>
      <c r="H118" s="184" t="s">
        <v>374</v>
      </c>
      <c r="I118" s="188" t="str">
        <f>IF(AND('معلومات عن المرفق 4'!$E$13=1,G118&gt;=1),'Data Validation Lists'!$B$12,IF(AND('معلومات عن المرفق 4'!$E$13=2,G118&gt;=2),'Data Validation Lists'!$B$12,IF(AND('معلومات عن المرفق 4'!$E$13=3,G118=3),'Data Validation Lists'!$B$12,'Data Validation Lists'!$B$13)))</f>
        <v>ينطبق - Applicable</v>
      </c>
      <c r="J118" s="172" t="s">
        <v>174</v>
      </c>
      <c r="K118" s="171" t="str">
        <f>IF(L118=3,"مطبق كليًا  - Implemented",IF(L118=0,"لاينطبق على الجهة  - Not Applicable",IF(L118=1,"غير مطبق  - Not Implemented",IF(3&lt;L118&gt;1,"مطبق جزئيًا  - Partially Implemented"," "))))</f>
        <v>مطبق كليًا  - Implemented</v>
      </c>
      <c r="L118" s="165">
        <f>IFERROR(IFERROR(AVERAGEIFS(L119:L121,I119:I121,"&lt;&gt;لا ينطبق - Not Applicable",L119:L121,"&lt;&gt;0"),IFERROR(AVERAGEIF(I119:I121,"&lt;&gt;لا ينطبق - Not Applicable",L119:L121),AVERAGEIF(L119:L121,"&lt;&gt;0",L119:L121))),0)</f>
        <v>3</v>
      </c>
      <c r="M118" s="166"/>
      <c r="N118" s="166"/>
      <c r="O118" s="166"/>
      <c r="P118" s="166"/>
      <c r="Q118" s="166"/>
      <c r="R118" s="167"/>
      <c r="S118" s="168"/>
    </row>
    <row r="119" spans="1:19" ht="111" x14ac:dyDescent="0.4">
      <c r="A119" s="164"/>
      <c r="B119" s="321"/>
      <c r="C119" s="311"/>
      <c r="D119" s="306"/>
      <c r="E119" s="307"/>
      <c r="F119" s="183" t="s">
        <v>440</v>
      </c>
      <c r="G119" s="183">
        <v>3</v>
      </c>
      <c r="H119" s="184" t="s">
        <v>375</v>
      </c>
      <c r="I119" s="188" t="str">
        <f>IF(AND('معلومات عن المرفق 4'!$E$13=1,G119&gt;=1),'Data Validation Lists'!$B$12,IF(AND('معلومات عن المرفق 4'!$E$13=2,G119&gt;=2),'Data Validation Lists'!$B$12,IF(AND('معلومات عن المرفق 4'!$E$13=3,G119=3),'Data Validation Lists'!$B$12,'Data Validation Lists'!$B$13)))</f>
        <v>ينطبق - Applicable</v>
      </c>
      <c r="J119" s="172" t="s">
        <v>220</v>
      </c>
      <c r="K119" s="171" t="s">
        <v>246</v>
      </c>
      <c r="L119" s="165">
        <f t="shared" si="1"/>
        <v>3</v>
      </c>
      <c r="M119" s="166"/>
      <c r="N119" s="166"/>
      <c r="O119" s="166"/>
      <c r="P119" s="166"/>
      <c r="Q119" s="166"/>
      <c r="R119" s="167"/>
      <c r="S119" s="168"/>
    </row>
    <row r="120" spans="1:19" ht="111" x14ac:dyDescent="0.4">
      <c r="A120" s="164"/>
      <c r="B120" s="321"/>
      <c r="C120" s="311"/>
      <c r="D120" s="306"/>
      <c r="E120" s="307"/>
      <c r="F120" s="183" t="s">
        <v>440</v>
      </c>
      <c r="G120" s="183">
        <v>1</v>
      </c>
      <c r="H120" s="184" t="s">
        <v>376</v>
      </c>
      <c r="I120" s="188" t="str">
        <f>IF(AND('معلومات عن المرفق 4'!$E$13=1,G120&gt;=1),'Data Validation Lists'!$B$12,IF(AND('معلومات عن المرفق 4'!$E$13=2,G120&gt;=2),'Data Validation Lists'!$B$12,IF(AND('معلومات عن المرفق 4'!$E$13=3,G120=3),'Data Validation Lists'!$B$12,'Data Validation Lists'!$B$13)))</f>
        <v>ينطبق - Applicable</v>
      </c>
      <c r="J120" s="172" t="s">
        <v>221</v>
      </c>
      <c r="K120" s="171" t="s">
        <v>246</v>
      </c>
      <c r="L120" s="165">
        <f t="shared" si="1"/>
        <v>3</v>
      </c>
      <c r="M120" s="166"/>
      <c r="N120" s="166"/>
      <c r="O120" s="166"/>
      <c r="P120" s="166"/>
      <c r="Q120" s="166"/>
      <c r="R120" s="167"/>
      <c r="S120" s="168"/>
    </row>
    <row r="121" spans="1:19" ht="74" x14ac:dyDescent="0.4">
      <c r="A121" s="164"/>
      <c r="B121" s="321"/>
      <c r="C121" s="311"/>
      <c r="D121" s="306"/>
      <c r="E121" s="307"/>
      <c r="F121" s="183" t="s">
        <v>440</v>
      </c>
      <c r="G121" s="183">
        <v>3</v>
      </c>
      <c r="H121" s="184" t="s">
        <v>377</v>
      </c>
      <c r="I121" s="188" t="str">
        <f>IF(AND('معلومات عن المرفق 4'!$E$13=1,G121&gt;=1),'Data Validation Lists'!$B$12,IF(AND('معلومات عن المرفق 4'!$E$13=2,G121&gt;=2),'Data Validation Lists'!$B$12,IF(AND('معلومات عن المرفق 4'!$E$13=3,G121=3),'Data Validation Lists'!$B$12,'Data Validation Lists'!$B$13)))</f>
        <v>ينطبق - Applicable</v>
      </c>
      <c r="J121" s="172" t="s">
        <v>378</v>
      </c>
      <c r="K121" s="171" t="s">
        <v>246</v>
      </c>
      <c r="L121" s="165">
        <f t="shared" si="1"/>
        <v>3</v>
      </c>
      <c r="M121" s="166"/>
      <c r="N121" s="166"/>
      <c r="O121" s="166"/>
      <c r="P121" s="166"/>
      <c r="Q121" s="166"/>
      <c r="R121" s="167"/>
      <c r="S121" s="168"/>
    </row>
    <row r="122" spans="1:19" ht="92.5" x14ac:dyDescent="0.4">
      <c r="A122" s="164"/>
      <c r="B122" s="321"/>
      <c r="C122" s="311"/>
      <c r="D122" s="306"/>
      <c r="E122" s="307"/>
      <c r="F122" s="183" t="s">
        <v>439</v>
      </c>
      <c r="G122" s="183">
        <v>2</v>
      </c>
      <c r="H122" s="184" t="s">
        <v>49</v>
      </c>
      <c r="I122" s="188" t="str">
        <f>IF(AND('معلومات عن المرفق 4'!$E$13=1,G122&gt;=1),'Data Validation Lists'!$B$12,IF(AND('معلومات عن المرفق 4'!$E$13=2,G122&gt;=2),'Data Validation Lists'!$B$12,IF(AND('معلومات عن المرفق 4'!$E$13=3,G122=3),'Data Validation Lists'!$B$12,'Data Validation Lists'!$B$13)))</f>
        <v>ينطبق - Applicable</v>
      </c>
      <c r="J122" s="172" t="s">
        <v>379</v>
      </c>
      <c r="K122" s="171" t="s">
        <v>246</v>
      </c>
      <c r="L122" s="165">
        <f t="shared" si="1"/>
        <v>3</v>
      </c>
      <c r="M122" s="166"/>
      <c r="N122" s="166"/>
      <c r="O122" s="166"/>
      <c r="P122" s="166"/>
      <c r="Q122" s="166"/>
      <c r="R122" s="167"/>
      <c r="S122" s="168"/>
    </row>
    <row r="123" spans="1:19" ht="74" x14ac:dyDescent="0.4">
      <c r="A123" s="164"/>
      <c r="B123" s="321"/>
      <c r="C123" s="310" t="s">
        <v>380</v>
      </c>
      <c r="D123" s="304" t="s">
        <v>447</v>
      </c>
      <c r="E123" s="305"/>
      <c r="F123" s="183" t="s">
        <v>439</v>
      </c>
      <c r="G123" s="183">
        <v>3</v>
      </c>
      <c r="H123" s="184" t="s">
        <v>381</v>
      </c>
      <c r="I123" s="188" t="str">
        <f>IF(AND('معلومات عن المرفق 4'!$E$13=1,G123&gt;=1),'Data Validation Lists'!$B$12,IF(AND('معلومات عن المرفق 4'!$E$13=2,G123&gt;=2),'Data Validation Lists'!$B$12,IF(AND('معلومات عن المرفق 4'!$E$13=3,G123=3),'Data Validation Lists'!$B$12,'Data Validation Lists'!$B$13)))</f>
        <v>ينطبق - Applicable</v>
      </c>
      <c r="J123" s="172" t="s">
        <v>175</v>
      </c>
      <c r="K123" s="171" t="str">
        <f>IF(L123=3,"مطبق كليًا  - Implemented",IF(L123=0,"لاينطبق على الجهة  - Not Applicable",IF(L123=1,"غير مطبق  - Not Implemented",IF(3&lt;L123&gt;1,"مطبق جزئيًا  - Partially Implemented"," "))))</f>
        <v>مطبق كليًا  - Implemented</v>
      </c>
      <c r="L123" s="165">
        <f>IFERROR(IFERROR(AVERAGEIFS(L124:L127,I124:I127,"&lt;&gt;لا ينطبق - Not Applicable",L124:L127,"&lt;&gt;0"),IFERROR(AVERAGEIF(I124:I127,"&lt;&gt;لا ينطبق - Not Applicable",L124:L127),AVERAGEIF(L124:L127,"&lt;&gt;0",L124:L127))),0)</f>
        <v>3</v>
      </c>
      <c r="M123" s="166"/>
      <c r="N123" s="166"/>
      <c r="O123" s="166"/>
      <c r="P123" s="166"/>
      <c r="Q123" s="166"/>
      <c r="R123" s="167"/>
      <c r="S123" s="168"/>
    </row>
    <row r="124" spans="1:19" ht="111" x14ac:dyDescent="0.4">
      <c r="A124" s="164"/>
      <c r="B124" s="321"/>
      <c r="C124" s="311"/>
      <c r="D124" s="306"/>
      <c r="E124" s="307"/>
      <c r="F124" s="183" t="s">
        <v>440</v>
      </c>
      <c r="G124" s="183">
        <v>1</v>
      </c>
      <c r="H124" s="184" t="s">
        <v>382</v>
      </c>
      <c r="I124" s="188" t="str">
        <f>IF(AND('معلومات عن المرفق 4'!$E$13=1,G124&gt;=1),'Data Validation Lists'!$B$12,IF(AND('معلومات عن المرفق 4'!$E$13=2,G124&gt;=2),'Data Validation Lists'!$B$12,IF(AND('معلومات عن المرفق 4'!$E$13=3,G124=3),'Data Validation Lists'!$B$12,'Data Validation Lists'!$B$13)))</f>
        <v>ينطبق - Applicable</v>
      </c>
      <c r="J124" s="172" t="s">
        <v>176</v>
      </c>
      <c r="K124" s="171" t="s">
        <v>246</v>
      </c>
      <c r="L124" s="165">
        <f t="shared" si="1"/>
        <v>3</v>
      </c>
      <c r="M124" s="166"/>
      <c r="N124" s="166"/>
      <c r="O124" s="166"/>
      <c r="P124" s="166"/>
      <c r="Q124" s="166"/>
      <c r="R124" s="167"/>
      <c r="S124" s="168"/>
    </row>
    <row r="125" spans="1:19" ht="92.5" x14ac:dyDescent="0.4">
      <c r="A125" s="164"/>
      <c r="B125" s="321"/>
      <c r="C125" s="311"/>
      <c r="D125" s="306"/>
      <c r="E125" s="307"/>
      <c r="F125" s="183" t="s">
        <v>440</v>
      </c>
      <c r="G125" s="183">
        <v>1</v>
      </c>
      <c r="H125" s="184" t="s">
        <v>383</v>
      </c>
      <c r="I125" s="188" t="str">
        <f>IF(AND('معلومات عن المرفق 4'!$E$13=1,G125&gt;=1),'Data Validation Lists'!$B$12,IF(AND('معلومات عن المرفق 4'!$E$13=2,G125&gt;=2),'Data Validation Lists'!$B$12,IF(AND('معلومات عن المرفق 4'!$E$13=3,G125=3),'Data Validation Lists'!$B$12,'Data Validation Lists'!$B$13)))</f>
        <v>ينطبق - Applicable</v>
      </c>
      <c r="J125" s="172" t="s">
        <v>222</v>
      </c>
      <c r="K125" s="171" t="s">
        <v>246</v>
      </c>
      <c r="L125" s="165">
        <f t="shared" si="1"/>
        <v>3</v>
      </c>
      <c r="M125" s="166"/>
      <c r="N125" s="166"/>
      <c r="O125" s="166"/>
      <c r="P125" s="166"/>
      <c r="Q125" s="166"/>
      <c r="R125" s="167"/>
      <c r="S125" s="168"/>
    </row>
    <row r="126" spans="1:19" ht="74" x14ac:dyDescent="0.4">
      <c r="A126" s="164"/>
      <c r="B126" s="321"/>
      <c r="C126" s="311"/>
      <c r="D126" s="306"/>
      <c r="E126" s="307"/>
      <c r="F126" s="183" t="s">
        <v>440</v>
      </c>
      <c r="G126" s="183">
        <v>3</v>
      </c>
      <c r="H126" s="184" t="s">
        <v>384</v>
      </c>
      <c r="I126" s="188" t="str">
        <f>IF(AND('معلومات عن المرفق 4'!$E$13=1,G126&gt;=1),'Data Validation Lists'!$B$12,IF(AND('معلومات عن المرفق 4'!$E$13=2,G126&gt;=2),'Data Validation Lists'!$B$12,IF(AND('معلومات عن المرفق 4'!$E$13=3,G126=3),'Data Validation Lists'!$B$12,'Data Validation Lists'!$B$13)))</f>
        <v>ينطبق - Applicable</v>
      </c>
      <c r="J126" s="172" t="s">
        <v>223</v>
      </c>
      <c r="K126" s="171" t="s">
        <v>246</v>
      </c>
      <c r="L126" s="165">
        <f t="shared" si="1"/>
        <v>3</v>
      </c>
      <c r="M126" s="166"/>
      <c r="N126" s="166"/>
      <c r="O126" s="166"/>
      <c r="P126" s="166"/>
      <c r="Q126" s="166"/>
      <c r="R126" s="167"/>
      <c r="S126" s="168"/>
    </row>
    <row r="127" spans="1:19" ht="92.5" x14ac:dyDescent="0.4">
      <c r="A127" s="164"/>
      <c r="B127" s="321"/>
      <c r="C127" s="311"/>
      <c r="D127" s="306"/>
      <c r="E127" s="307"/>
      <c r="F127" s="183" t="s">
        <v>440</v>
      </c>
      <c r="G127" s="183">
        <v>1</v>
      </c>
      <c r="H127" s="184" t="s">
        <v>385</v>
      </c>
      <c r="I127" s="188" t="str">
        <f>IF(AND('معلومات عن المرفق 4'!$E$13=1,G127&gt;=1),'Data Validation Lists'!$B$12,IF(AND('معلومات عن المرفق 4'!$E$13=2,G127&gt;=2),'Data Validation Lists'!$B$12,IF(AND('معلومات عن المرفق 4'!$E$13=3,G127=3),'Data Validation Lists'!$B$12,'Data Validation Lists'!$B$13)))</f>
        <v>ينطبق - Applicable</v>
      </c>
      <c r="J127" s="172" t="s">
        <v>224</v>
      </c>
      <c r="K127" s="171" t="s">
        <v>246</v>
      </c>
      <c r="L127" s="165">
        <f t="shared" si="1"/>
        <v>3</v>
      </c>
      <c r="M127" s="166"/>
      <c r="N127" s="166"/>
      <c r="O127" s="166"/>
      <c r="P127" s="166"/>
      <c r="Q127" s="166"/>
      <c r="R127" s="167"/>
      <c r="S127" s="168"/>
    </row>
    <row r="128" spans="1:19" ht="92.5" x14ac:dyDescent="0.4">
      <c r="A128" s="164"/>
      <c r="B128" s="321"/>
      <c r="C128" s="311"/>
      <c r="D128" s="306"/>
      <c r="E128" s="307"/>
      <c r="F128" s="183" t="s">
        <v>439</v>
      </c>
      <c r="G128" s="183">
        <v>1</v>
      </c>
      <c r="H128" s="184" t="s">
        <v>50</v>
      </c>
      <c r="I128" s="188" t="str">
        <f>IF(AND('معلومات عن المرفق 4'!$E$13=1,G128&gt;=1),'Data Validation Lists'!$B$12,IF(AND('معلومات عن المرفق 4'!$E$13=2,G128&gt;=2),'Data Validation Lists'!$B$12,IF(AND('معلومات عن المرفق 4'!$E$13=3,G128=3),'Data Validation Lists'!$B$12,'Data Validation Lists'!$B$13)))</f>
        <v>ينطبق - Applicable</v>
      </c>
      <c r="J128" s="172" t="s">
        <v>177</v>
      </c>
      <c r="K128" s="171" t="s">
        <v>246</v>
      </c>
      <c r="L128" s="165">
        <f t="shared" si="1"/>
        <v>3</v>
      </c>
      <c r="M128" s="166"/>
      <c r="N128" s="166"/>
      <c r="O128" s="166"/>
      <c r="P128" s="166"/>
      <c r="Q128" s="166"/>
      <c r="R128" s="167"/>
      <c r="S128" s="168"/>
    </row>
    <row r="129" spans="1:19" ht="111" x14ac:dyDescent="0.4">
      <c r="A129" s="164"/>
      <c r="B129" s="321"/>
      <c r="C129" s="310" t="s">
        <v>386</v>
      </c>
      <c r="D129" s="304" t="s">
        <v>86</v>
      </c>
      <c r="E129" s="305"/>
      <c r="F129" s="183" t="s">
        <v>439</v>
      </c>
      <c r="G129" s="183">
        <v>3</v>
      </c>
      <c r="H129" s="184" t="s">
        <v>387</v>
      </c>
      <c r="I129" s="188" t="str">
        <f>IF(AND('معلومات عن المرفق 4'!$E$13=1,G129&gt;=1),'Data Validation Lists'!$B$12,IF(AND('معلومات عن المرفق 4'!$E$13=2,G129&gt;=2),'Data Validation Lists'!$B$12,IF(AND('معلومات عن المرفق 4'!$E$13=3,G129=3),'Data Validation Lists'!$B$12,'Data Validation Lists'!$B$13)))</f>
        <v>ينطبق - Applicable</v>
      </c>
      <c r="J129" s="172" t="s">
        <v>178</v>
      </c>
      <c r="K129" s="171" t="str">
        <f>IF(L129=3,"مطبق كليًا  - Implemented",IF(L129=0,"لاينطبق على الجهة  - Not Applicable",IF(L129=1,"غير مطبق  - Not Implemented",IF(3&lt;L129&gt;1,"مطبق جزئيًا  - Partially Implemented"," "))))</f>
        <v>مطبق كليًا  - Implemented</v>
      </c>
      <c r="L129" s="165">
        <f>IFERROR(IFERROR(AVERAGEIFS(L130:L139,I130:I139,"&lt;&gt;لا ينطبق - Not Applicable",L130:L139,"&lt;&gt;0"),IFERROR(AVERAGEIF(I130:I139,"&lt;&gt;لا ينطبق - Not Applicable",L130:L139),AVERAGEIF(L130:L139,"&lt;&gt;0",L130:L139))),0)</f>
        <v>3</v>
      </c>
      <c r="M129" s="166"/>
      <c r="N129" s="166"/>
      <c r="O129" s="166"/>
      <c r="P129" s="166"/>
      <c r="Q129" s="166"/>
      <c r="R129" s="167"/>
      <c r="S129" s="168"/>
    </row>
    <row r="130" spans="1:19" ht="55.5" x14ac:dyDescent="0.4">
      <c r="A130" s="164"/>
      <c r="B130" s="321"/>
      <c r="C130" s="311"/>
      <c r="D130" s="306"/>
      <c r="E130" s="307"/>
      <c r="F130" s="183" t="s">
        <v>440</v>
      </c>
      <c r="G130" s="183">
        <v>3</v>
      </c>
      <c r="H130" s="184" t="s">
        <v>388</v>
      </c>
      <c r="I130" s="188" t="str">
        <f>IF(AND('معلومات عن المرفق 4'!$E$13=1,G130&gt;=1),'Data Validation Lists'!$B$12,IF(AND('معلومات عن المرفق 4'!$E$13=2,G130&gt;=2),'Data Validation Lists'!$B$12,IF(AND('معلومات عن المرفق 4'!$E$13=3,G130=3),'Data Validation Lists'!$B$12,'Data Validation Lists'!$B$13)))</f>
        <v>ينطبق - Applicable</v>
      </c>
      <c r="J130" s="172" t="s">
        <v>225</v>
      </c>
      <c r="K130" s="171" t="s">
        <v>246</v>
      </c>
      <c r="L130" s="165">
        <f t="shared" si="1"/>
        <v>3</v>
      </c>
      <c r="M130" s="166"/>
      <c r="N130" s="166"/>
      <c r="O130" s="166"/>
      <c r="P130" s="166"/>
      <c r="Q130" s="166"/>
      <c r="R130" s="167"/>
      <c r="S130" s="168"/>
    </row>
    <row r="131" spans="1:19" ht="55.5" x14ac:dyDescent="0.4">
      <c r="A131" s="164"/>
      <c r="B131" s="321"/>
      <c r="C131" s="311"/>
      <c r="D131" s="306"/>
      <c r="E131" s="307"/>
      <c r="F131" s="183" t="s">
        <v>440</v>
      </c>
      <c r="G131" s="183">
        <v>3</v>
      </c>
      <c r="H131" s="184" t="s">
        <v>389</v>
      </c>
      <c r="I131" s="188" t="str">
        <f>IF(AND('معلومات عن المرفق 4'!$E$13=1,G131&gt;=1),'Data Validation Lists'!$B$12,IF(AND('معلومات عن المرفق 4'!$E$13=2,G131&gt;=2),'Data Validation Lists'!$B$12,IF(AND('معلومات عن المرفق 4'!$E$13=3,G131=3),'Data Validation Lists'!$B$12,'Data Validation Lists'!$B$13)))</f>
        <v>ينطبق - Applicable</v>
      </c>
      <c r="J131" s="172" t="s">
        <v>226</v>
      </c>
      <c r="K131" s="171" t="s">
        <v>246</v>
      </c>
      <c r="L131" s="165">
        <f t="shared" si="1"/>
        <v>3</v>
      </c>
      <c r="M131" s="166"/>
      <c r="N131" s="166"/>
      <c r="O131" s="166"/>
      <c r="P131" s="166"/>
      <c r="Q131" s="166"/>
      <c r="R131" s="167"/>
      <c r="S131" s="168"/>
    </row>
    <row r="132" spans="1:19" ht="74" x14ac:dyDescent="0.4">
      <c r="A132" s="164"/>
      <c r="B132" s="321"/>
      <c r="C132" s="311"/>
      <c r="D132" s="306"/>
      <c r="E132" s="307"/>
      <c r="F132" s="183" t="s">
        <v>440</v>
      </c>
      <c r="G132" s="183">
        <v>1</v>
      </c>
      <c r="H132" s="184" t="s">
        <v>390</v>
      </c>
      <c r="I132" s="188" t="str">
        <f>IF(AND('معلومات عن المرفق 4'!$E$13=1,G132&gt;=1),'Data Validation Lists'!$B$12,IF(AND('معلومات عن المرفق 4'!$E$13=2,G132&gt;=2),'Data Validation Lists'!$B$12,IF(AND('معلومات عن المرفق 4'!$E$13=3,G132=3),'Data Validation Lists'!$B$12,'Data Validation Lists'!$B$13)))</f>
        <v>ينطبق - Applicable</v>
      </c>
      <c r="J132" s="172" t="s">
        <v>87</v>
      </c>
      <c r="K132" s="171" t="s">
        <v>246</v>
      </c>
      <c r="L132" s="165">
        <f t="shared" si="1"/>
        <v>3</v>
      </c>
      <c r="M132" s="166"/>
      <c r="N132" s="166"/>
      <c r="O132" s="166"/>
      <c r="P132" s="166"/>
      <c r="Q132" s="166"/>
      <c r="R132" s="167"/>
      <c r="S132" s="168"/>
    </row>
    <row r="133" spans="1:19" ht="37" x14ac:dyDescent="0.4">
      <c r="A133" s="164"/>
      <c r="B133" s="321"/>
      <c r="C133" s="311"/>
      <c r="D133" s="306"/>
      <c r="E133" s="307"/>
      <c r="F133" s="183" t="s">
        <v>440</v>
      </c>
      <c r="G133" s="183">
        <v>1</v>
      </c>
      <c r="H133" s="184" t="s">
        <v>391</v>
      </c>
      <c r="I133" s="188" t="str">
        <f>IF(AND('معلومات عن المرفق 4'!$E$13=1,G133&gt;=1),'Data Validation Lists'!$B$12,IF(AND('معلومات عن المرفق 4'!$E$13=2,G133&gt;=2),'Data Validation Lists'!$B$12,IF(AND('معلومات عن المرفق 4'!$E$13=3,G133=3),'Data Validation Lists'!$B$12,'Data Validation Lists'!$B$13)))</f>
        <v>ينطبق - Applicable</v>
      </c>
      <c r="J133" s="172" t="s">
        <v>88</v>
      </c>
      <c r="K133" s="171" t="s">
        <v>246</v>
      </c>
      <c r="L133" s="165">
        <f t="shared" si="1"/>
        <v>3</v>
      </c>
      <c r="M133" s="166"/>
      <c r="N133" s="166"/>
      <c r="O133" s="166"/>
      <c r="P133" s="166"/>
      <c r="Q133" s="166"/>
      <c r="R133" s="167"/>
      <c r="S133" s="168"/>
    </row>
    <row r="134" spans="1:19" ht="74" x14ac:dyDescent="0.4">
      <c r="A134" s="164"/>
      <c r="B134" s="321"/>
      <c r="C134" s="311"/>
      <c r="D134" s="306"/>
      <c r="E134" s="307"/>
      <c r="F134" s="183" t="s">
        <v>440</v>
      </c>
      <c r="G134" s="183">
        <v>1</v>
      </c>
      <c r="H134" s="184" t="s">
        <v>392</v>
      </c>
      <c r="I134" s="188" t="str">
        <f>IF(AND('معلومات عن المرفق 4'!$E$13=1,G134&gt;=1),'Data Validation Lists'!$B$12,IF(AND('معلومات عن المرفق 4'!$E$13=2,G134&gt;=2),'Data Validation Lists'!$B$12,IF(AND('معلومات عن المرفق 4'!$E$13=3,G134=3),'Data Validation Lists'!$B$12,'Data Validation Lists'!$B$13)))</f>
        <v>ينطبق - Applicable</v>
      </c>
      <c r="J134" s="172" t="s">
        <v>460</v>
      </c>
      <c r="K134" s="171" t="s">
        <v>246</v>
      </c>
      <c r="L134" s="165">
        <f t="shared" si="1"/>
        <v>3</v>
      </c>
      <c r="M134" s="166"/>
      <c r="N134" s="166"/>
      <c r="O134" s="166"/>
      <c r="P134" s="166"/>
      <c r="Q134" s="166"/>
      <c r="R134" s="167"/>
      <c r="S134" s="168"/>
    </row>
    <row r="135" spans="1:19" ht="37" x14ac:dyDescent="0.4">
      <c r="A135" s="164"/>
      <c r="B135" s="321"/>
      <c r="C135" s="311"/>
      <c r="D135" s="306"/>
      <c r="E135" s="307"/>
      <c r="F135" s="183" t="s">
        <v>440</v>
      </c>
      <c r="G135" s="183">
        <v>2</v>
      </c>
      <c r="H135" s="184" t="s">
        <v>393</v>
      </c>
      <c r="I135" s="188" t="str">
        <f>IF(AND('معلومات عن المرفق 4'!$E$13=1,G135&gt;=1),'Data Validation Lists'!$B$12,IF(AND('معلومات عن المرفق 4'!$E$13=2,G135&gt;=2),'Data Validation Lists'!$B$12,IF(AND('معلومات عن المرفق 4'!$E$13=3,G135=3),'Data Validation Lists'!$B$12,'Data Validation Lists'!$B$13)))</f>
        <v>ينطبق - Applicable</v>
      </c>
      <c r="J135" s="172" t="s">
        <v>89</v>
      </c>
      <c r="K135" s="171" t="s">
        <v>246</v>
      </c>
      <c r="L135" s="165">
        <f t="shared" si="1"/>
        <v>3</v>
      </c>
      <c r="M135" s="166"/>
      <c r="N135" s="166"/>
      <c r="O135" s="166"/>
      <c r="P135" s="166"/>
      <c r="Q135" s="166"/>
      <c r="R135" s="167"/>
      <c r="S135" s="168"/>
    </row>
    <row r="136" spans="1:19" ht="37" x14ac:dyDescent="0.4">
      <c r="A136" s="164"/>
      <c r="B136" s="321"/>
      <c r="C136" s="311"/>
      <c r="D136" s="306"/>
      <c r="E136" s="307"/>
      <c r="F136" s="183" t="s">
        <v>440</v>
      </c>
      <c r="G136" s="183">
        <v>3</v>
      </c>
      <c r="H136" s="184" t="s">
        <v>394</v>
      </c>
      <c r="I136" s="188" t="str">
        <f>IF(AND('معلومات عن المرفق 4'!$E$13=1,G136&gt;=1),'Data Validation Lists'!$B$12,IF(AND('معلومات عن المرفق 4'!$E$13=2,G136&gt;=2),'Data Validation Lists'!$B$12,IF(AND('معلومات عن المرفق 4'!$E$13=3,G136=3),'Data Validation Lists'!$B$12,'Data Validation Lists'!$B$13)))</f>
        <v>ينطبق - Applicable</v>
      </c>
      <c r="J136" s="172" t="s">
        <v>227</v>
      </c>
      <c r="K136" s="171" t="s">
        <v>246</v>
      </c>
      <c r="L136" s="165">
        <f t="shared" ref="L136:L175" si="2">IF(K136="مطبق كليًا  - Implemented",3,IF(K136="مطبق جزئيًا  - Partially Implemented",2,IF(K136="غير مطبق  - Not Implemented",1,0)))</f>
        <v>3</v>
      </c>
      <c r="M136" s="166"/>
      <c r="N136" s="166"/>
      <c r="O136" s="166"/>
      <c r="P136" s="166"/>
      <c r="Q136" s="166"/>
      <c r="R136" s="167"/>
      <c r="S136" s="168"/>
    </row>
    <row r="137" spans="1:19" ht="74" x14ac:dyDescent="0.4">
      <c r="A137" s="164"/>
      <c r="B137" s="321"/>
      <c r="C137" s="311"/>
      <c r="D137" s="306"/>
      <c r="E137" s="307"/>
      <c r="F137" s="183" t="s">
        <v>440</v>
      </c>
      <c r="G137" s="183">
        <v>3</v>
      </c>
      <c r="H137" s="184" t="s">
        <v>448</v>
      </c>
      <c r="I137" s="188" t="str">
        <f>IF(AND('معلومات عن المرفق 4'!$E$13=1,G137&gt;=1),'Data Validation Lists'!$B$12,IF(AND('معلومات عن المرفق 4'!$E$13=2,G137&gt;=2),'Data Validation Lists'!$B$12,IF(AND('معلومات عن المرفق 4'!$E$13=3,G137=3),'Data Validation Lists'!$B$12,'Data Validation Lists'!$B$13)))</f>
        <v>ينطبق - Applicable</v>
      </c>
      <c r="J137" s="172" t="s">
        <v>228</v>
      </c>
      <c r="K137" s="171" t="s">
        <v>246</v>
      </c>
      <c r="L137" s="165">
        <f t="shared" si="2"/>
        <v>3</v>
      </c>
      <c r="M137" s="166"/>
      <c r="N137" s="166"/>
      <c r="O137" s="166"/>
      <c r="P137" s="166"/>
      <c r="Q137" s="166"/>
      <c r="R137" s="167"/>
      <c r="S137" s="168"/>
    </row>
    <row r="138" spans="1:19" ht="74" x14ac:dyDescent="0.4">
      <c r="A138" s="164"/>
      <c r="B138" s="321"/>
      <c r="C138" s="311"/>
      <c r="D138" s="306"/>
      <c r="E138" s="307"/>
      <c r="F138" s="183" t="s">
        <v>440</v>
      </c>
      <c r="G138" s="183">
        <v>1</v>
      </c>
      <c r="H138" s="184" t="s">
        <v>395</v>
      </c>
      <c r="I138" s="188" t="str">
        <f>IF(AND('معلومات عن المرفق 4'!$E$13=1,G138&gt;=1),'Data Validation Lists'!$B$12,IF(AND('معلومات عن المرفق 4'!$E$13=2,G138&gt;=2),'Data Validation Lists'!$B$12,IF(AND('معلومات عن المرفق 4'!$E$13=3,G138=3),'Data Validation Lists'!$B$12,'Data Validation Lists'!$B$13)))</f>
        <v>ينطبق - Applicable</v>
      </c>
      <c r="J138" s="172" t="s">
        <v>90</v>
      </c>
      <c r="K138" s="171" t="s">
        <v>246</v>
      </c>
      <c r="L138" s="165">
        <f t="shared" si="2"/>
        <v>3</v>
      </c>
      <c r="M138" s="166"/>
      <c r="N138" s="166"/>
      <c r="O138" s="166"/>
      <c r="P138" s="166"/>
      <c r="Q138" s="166"/>
      <c r="R138" s="167"/>
      <c r="S138" s="168"/>
    </row>
    <row r="139" spans="1:19" ht="74" x14ac:dyDescent="0.4">
      <c r="A139" s="164"/>
      <c r="B139" s="321"/>
      <c r="C139" s="311"/>
      <c r="D139" s="306"/>
      <c r="E139" s="307"/>
      <c r="F139" s="183" t="s">
        <v>440</v>
      </c>
      <c r="G139" s="183">
        <v>3</v>
      </c>
      <c r="H139" s="184" t="s">
        <v>396</v>
      </c>
      <c r="I139" s="188" t="str">
        <f>IF(AND('معلومات عن المرفق 4'!$E$13=1,G139&gt;=1),'Data Validation Lists'!$B$12,IF(AND('معلومات عن المرفق 4'!$E$13=2,G139&gt;=2),'Data Validation Lists'!$B$12,IF(AND('معلومات عن المرفق 4'!$E$13=3,G139=3),'Data Validation Lists'!$B$12,'Data Validation Lists'!$B$13)))</f>
        <v>ينطبق - Applicable</v>
      </c>
      <c r="J139" s="172" t="s">
        <v>229</v>
      </c>
      <c r="K139" s="171" t="s">
        <v>246</v>
      </c>
      <c r="L139" s="165">
        <f t="shared" si="2"/>
        <v>3</v>
      </c>
      <c r="M139" s="166"/>
      <c r="N139" s="166"/>
      <c r="O139" s="166"/>
      <c r="P139" s="166"/>
      <c r="Q139" s="166"/>
      <c r="R139" s="167"/>
      <c r="S139" s="168"/>
    </row>
    <row r="140" spans="1:19" ht="111" x14ac:dyDescent="0.4">
      <c r="A140" s="173"/>
      <c r="B140" s="321"/>
      <c r="C140" s="312"/>
      <c r="D140" s="308"/>
      <c r="E140" s="309"/>
      <c r="F140" s="183" t="s">
        <v>439</v>
      </c>
      <c r="G140" s="183">
        <v>2</v>
      </c>
      <c r="H140" s="184" t="s">
        <v>51</v>
      </c>
      <c r="I140" s="188" t="str">
        <f>IF(AND('معلومات عن المرفق 4'!$E$13=1,G140&gt;=1),'Data Validation Lists'!$B$12,IF(AND('معلومات عن المرفق 4'!$E$13=2,G140&gt;=2),'Data Validation Lists'!$B$12,IF(AND('معلومات عن المرفق 4'!$E$13=3,G140=3),'Data Validation Lists'!$B$12,'Data Validation Lists'!$B$13)))</f>
        <v>ينطبق - Applicable</v>
      </c>
      <c r="J140" s="172" t="s">
        <v>397</v>
      </c>
      <c r="K140" s="171" t="s">
        <v>246</v>
      </c>
      <c r="L140" s="165">
        <f t="shared" si="2"/>
        <v>3</v>
      </c>
      <c r="M140" s="166"/>
      <c r="N140" s="166"/>
      <c r="O140" s="166"/>
      <c r="P140" s="166"/>
      <c r="Q140" s="166"/>
      <c r="R140" s="167"/>
      <c r="S140" s="175"/>
    </row>
    <row r="141" spans="1:19" ht="111" x14ac:dyDescent="0.4">
      <c r="A141" s="173"/>
      <c r="B141" s="321"/>
      <c r="C141" s="310" t="s">
        <v>398</v>
      </c>
      <c r="D141" s="304" t="s">
        <v>91</v>
      </c>
      <c r="E141" s="305"/>
      <c r="F141" s="183" t="s">
        <v>439</v>
      </c>
      <c r="G141" s="183">
        <v>3</v>
      </c>
      <c r="H141" s="184" t="s">
        <v>399</v>
      </c>
      <c r="I141" s="188" t="str">
        <f>IF(AND('معلومات عن المرفق 4'!$E$13=1,G141&gt;=1),'Data Validation Lists'!$B$12,IF(AND('معلومات عن المرفق 4'!$E$13=2,G141&gt;=2),'Data Validation Lists'!$B$12,IF(AND('معلومات عن المرفق 4'!$E$13=3,G141=3),'Data Validation Lists'!$B$12,'Data Validation Lists'!$B$13)))</f>
        <v>ينطبق - Applicable</v>
      </c>
      <c r="J141" s="172" t="s">
        <v>179</v>
      </c>
      <c r="K141" s="171" t="str">
        <f>IF(L141=3,"مطبق كليًا  - Implemented",IF(L141=0,"لاينطبق على الجهة  - Not Applicable",IF(L141=1,"غير مطبق  - Not Implemented",IF(3&lt;L141&gt;1,"مطبق جزئيًا  - Partially Implemented"," "))))</f>
        <v>مطبق كليًا  - Implemented</v>
      </c>
      <c r="L141" s="165">
        <f>IFERROR(IFERROR(AVERAGEIFS(L142:L149,I142:I149,"&lt;&gt;لا ينطبق - Not Applicable",L142:L149,"&lt;&gt;0"),IFERROR(AVERAGEIF(I142:I149,"&lt;&gt;لا ينطبق - Not Applicable",L142:L149),AVERAGEIF(L142:L149,"&lt;&gt;0",L142:L149))),0)</f>
        <v>3</v>
      </c>
      <c r="M141" s="166"/>
      <c r="N141" s="166"/>
      <c r="O141" s="166"/>
      <c r="P141" s="166"/>
      <c r="Q141" s="166"/>
      <c r="R141" s="174"/>
      <c r="S141" s="175"/>
    </row>
    <row r="142" spans="1:19" ht="111" x14ac:dyDescent="0.4">
      <c r="A142" s="173"/>
      <c r="B142" s="321"/>
      <c r="C142" s="311"/>
      <c r="D142" s="306"/>
      <c r="E142" s="307"/>
      <c r="F142" s="183" t="s">
        <v>440</v>
      </c>
      <c r="G142" s="183">
        <v>3</v>
      </c>
      <c r="H142" s="184" t="s">
        <v>400</v>
      </c>
      <c r="I142" s="188" t="str">
        <f>IF(AND('معلومات عن المرفق 4'!$E$13=1,G142&gt;=1),'Data Validation Lists'!$B$12,IF(AND('معلومات عن المرفق 4'!$E$13=2,G142&gt;=2),'Data Validation Lists'!$B$12,IF(AND('معلومات عن المرفق 4'!$E$13=3,G142=3),'Data Validation Lists'!$B$12,'Data Validation Lists'!$B$13)))</f>
        <v>ينطبق - Applicable</v>
      </c>
      <c r="J142" s="172" t="s">
        <v>230</v>
      </c>
      <c r="K142" s="171" t="s">
        <v>246</v>
      </c>
      <c r="L142" s="165">
        <f t="shared" si="2"/>
        <v>3</v>
      </c>
      <c r="M142" s="166"/>
      <c r="N142" s="166"/>
      <c r="O142" s="166"/>
      <c r="P142" s="166"/>
      <c r="Q142" s="166"/>
      <c r="R142" s="174"/>
      <c r="S142" s="175"/>
    </row>
    <row r="143" spans="1:19" ht="74" x14ac:dyDescent="0.4">
      <c r="A143" s="173"/>
      <c r="B143" s="321"/>
      <c r="C143" s="311"/>
      <c r="D143" s="306"/>
      <c r="E143" s="307"/>
      <c r="F143" s="183" t="s">
        <v>440</v>
      </c>
      <c r="G143" s="183">
        <v>3</v>
      </c>
      <c r="H143" s="184" t="s">
        <v>401</v>
      </c>
      <c r="I143" s="188" t="str">
        <f>IF(AND('معلومات عن المرفق 4'!$E$13=1,G143&gt;=1),'Data Validation Lists'!$B$12,IF(AND('معلومات عن المرفق 4'!$E$13=2,G143&gt;=2),'Data Validation Lists'!$B$12,IF(AND('معلومات عن المرفق 4'!$E$13=3,G143=3),'Data Validation Lists'!$B$12,'Data Validation Lists'!$B$13)))</f>
        <v>ينطبق - Applicable</v>
      </c>
      <c r="J143" s="172" t="s">
        <v>231</v>
      </c>
      <c r="K143" s="171" t="s">
        <v>246</v>
      </c>
      <c r="L143" s="165">
        <f t="shared" si="2"/>
        <v>3</v>
      </c>
      <c r="M143" s="166"/>
      <c r="N143" s="166"/>
      <c r="O143" s="166"/>
      <c r="P143" s="166"/>
      <c r="Q143" s="166"/>
      <c r="R143" s="174"/>
      <c r="S143" s="175"/>
    </row>
    <row r="144" spans="1:19" ht="74" x14ac:dyDescent="0.4">
      <c r="A144" s="173"/>
      <c r="B144" s="321"/>
      <c r="C144" s="311"/>
      <c r="D144" s="306"/>
      <c r="E144" s="307"/>
      <c r="F144" s="183" t="s">
        <v>440</v>
      </c>
      <c r="G144" s="183">
        <v>3</v>
      </c>
      <c r="H144" s="184" t="s">
        <v>402</v>
      </c>
      <c r="I144" s="188" t="str">
        <f>IF(AND('معلومات عن المرفق 4'!$E$13=1,G144&gt;=1),'Data Validation Lists'!$B$12,IF(AND('معلومات عن المرفق 4'!$E$13=2,G144&gt;=2),'Data Validation Lists'!$B$12,IF(AND('معلومات عن المرفق 4'!$E$13=3,G144=3),'Data Validation Lists'!$B$12,'Data Validation Lists'!$B$13)))</f>
        <v>ينطبق - Applicable</v>
      </c>
      <c r="J144" s="172" t="s">
        <v>92</v>
      </c>
      <c r="K144" s="171" t="s">
        <v>246</v>
      </c>
      <c r="L144" s="165">
        <f t="shared" si="2"/>
        <v>3</v>
      </c>
      <c r="M144" s="166"/>
      <c r="N144" s="166"/>
      <c r="O144" s="166"/>
      <c r="P144" s="166"/>
      <c r="Q144" s="166"/>
      <c r="R144" s="174"/>
      <c r="S144" s="175"/>
    </row>
    <row r="145" spans="1:19" ht="37" x14ac:dyDescent="0.4">
      <c r="A145" s="173"/>
      <c r="B145" s="321"/>
      <c r="C145" s="311"/>
      <c r="D145" s="306"/>
      <c r="E145" s="307"/>
      <c r="F145" s="183" t="s">
        <v>440</v>
      </c>
      <c r="G145" s="183">
        <v>3</v>
      </c>
      <c r="H145" s="184" t="s">
        <v>403</v>
      </c>
      <c r="I145" s="188" t="str">
        <f>IF(AND('معلومات عن المرفق 4'!$E$13=1,G145&gt;=1),'Data Validation Lists'!$B$12,IF(AND('معلومات عن المرفق 4'!$E$13=2,G145&gt;=2),'Data Validation Lists'!$B$12,IF(AND('معلومات عن المرفق 4'!$E$13=3,G145=3),'Data Validation Lists'!$B$12,'Data Validation Lists'!$B$13)))</f>
        <v>ينطبق - Applicable</v>
      </c>
      <c r="J145" s="172" t="s">
        <v>93</v>
      </c>
      <c r="K145" s="171" t="s">
        <v>246</v>
      </c>
      <c r="L145" s="165">
        <f t="shared" si="2"/>
        <v>3</v>
      </c>
      <c r="M145" s="166"/>
      <c r="N145" s="166"/>
      <c r="O145" s="166"/>
      <c r="P145" s="166"/>
      <c r="Q145" s="166"/>
      <c r="R145" s="174"/>
      <c r="S145" s="175"/>
    </row>
    <row r="146" spans="1:19" ht="74" x14ac:dyDescent="0.4">
      <c r="A146" s="173"/>
      <c r="B146" s="321"/>
      <c r="C146" s="311"/>
      <c r="D146" s="306"/>
      <c r="E146" s="307"/>
      <c r="F146" s="183" t="s">
        <v>440</v>
      </c>
      <c r="G146" s="183">
        <v>1</v>
      </c>
      <c r="H146" s="184" t="s">
        <v>404</v>
      </c>
      <c r="I146" s="188" t="str">
        <f>IF(AND('معلومات عن المرفق 4'!$E$13=1,G146&gt;=1),'Data Validation Lists'!$B$12,IF(AND('معلومات عن المرفق 4'!$E$13=2,G146&gt;=2),'Data Validation Lists'!$B$12,IF(AND('معلومات عن المرفق 4'!$E$13=3,G146=3),'Data Validation Lists'!$B$12,'Data Validation Lists'!$B$13)))</f>
        <v>ينطبق - Applicable</v>
      </c>
      <c r="J146" s="172" t="s">
        <v>180</v>
      </c>
      <c r="K146" s="171" t="s">
        <v>246</v>
      </c>
      <c r="L146" s="165">
        <f t="shared" si="2"/>
        <v>3</v>
      </c>
      <c r="M146" s="166"/>
      <c r="N146" s="166"/>
      <c r="O146" s="166"/>
      <c r="P146" s="166"/>
      <c r="Q146" s="166"/>
      <c r="R146" s="174"/>
      <c r="S146" s="175"/>
    </row>
    <row r="147" spans="1:19" ht="74" x14ac:dyDescent="0.4">
      <c r="A147" s="173"/>
      <c r="B147" s="321"/>
      <c r="C147" s="311"/>
      <c r="D147" s="306"/>
      <c r="E147" s="307"/>
      <c r="F147" s="183" t="s">
        <v>440</v>
      </c>
      <c r="G147" s="183">
        <v>3</v>
      </c>
      <c r="H147" s="184" t="s">
        <v>405</v>
      </c>
      <c r="I147" s="188" t="str">
        <f>IF(AND('معلومات عن المرفق 4'!$E$13=1,G147&gt;=1),'Data Validation Lists'!$B$12,IF(AND('معلومات عن المرفق 4'!$E$13=2,G147&gt;=2),'Data Validation Lists'!$B$12,IF(AND('معلومات عن المرفق 4'!$E$13=3,G147=3),'Data Validation Lists'!$B$12,'Data Validation Lists'!$B$13)))</f>
        <v>ينطبق - Applicable</v>
      </c>
      <c r="J147" s="172" t="s">
        <v>181</v>
      </c>
      <c r="K147" s="171" t="s">
        <v>246</v>
      </c>
      <c r="L147" s="165">
        <f t="shared" si="2"/>
        <v>3</v>
      </c>
      <c r="M147" s="166"/>
      <c r="N147" s="166"/>
      <c r="O147" s="166"/>
      <c r="P147" s="166"/>
      <c r="Q147" s="166"/>
      <c r="R147" s="174"/>
      <c r="S147" s="175"/>
    </row>
    <row r="148" spans="1:19" ht="74" x14ac:dyDescent="0.4">
      <c r="A148" s="173"/>
      <c r="B148" s="321"/>
      <c r="C148" s="311"/>
      <c r="D148" s="306"/>
      <c r="E148" s="307"/>
      <c r="F148" s="183" t="s">
        <v>440</v>
      </c>
      <c r="G148" s="183">
        <v>2</v>
      </c>
      <c r="H148" s="184" t="s">
        <v>406</v>
      </c>
      <c r="I148" s="188" t="str">
        <f>IF(AND('معلومات عن المرفق 4'!$E$13=1,G148&gt;=1),'Data Validation Lists'!$B$12,IF(AND('معلومات عن المرفق 4'!$E$13=2,G148&gt;=2),'Data Validation Lists'!$B$12,IF(AND('معلومات عن المرفق 4'!$E$13=3,G148=3),'Data Validation Lists'!$B$12,'Data Validation Lists'!$B$13)))</f>
        <v>ينطبق - Applicable</v>
      </c>
      <c r="J148" s="172" t="s">
        <v>94</v>
      </c>
      <c r="K148" s="171" t="s">
        <v>246</v>
      </c>
      <c r="L148" s="165">
        <f t="shared" si="2"/>
        <v>3</v>
      </c>
      <c r="M148" s="166"/>
      <c r="N148" s="166"/>
      <c r="O148" s="166"/>
      <c r="P148" s="166"/>
      <c r="Q148" s="166"/>
      <c r="R148" s="174"/>
      <c r="S148" s="175"/>
    </row>
    <row r="149" spans="1:19" ht="92.5" x14ac:dyDescent="0.4">
      <c r="A149" s="173"/>
      <c r="B149" s="321"/>
      <c r="C149" s="311"/>
      <c r="D149" s="306"/>
      <c r="E149" s="307"/>
      <c r="F149" s="183" t="s">
        <v>440</v>
      </c>
      <c r="G149" s="183">
        <v>1</v>
      </c>
      <c r="H149" s="184" t="s">
        <v>407</v>
      </c>
      <c r="I149" s="188" t="str">
        <f>IF(AND('معلومات عن المرفق 4'!$E$13=1,G149&gt;=1),'Data Validation Lists'!$B$12,IF(AND('معلومات عن المرفق 4'!$E$13=2,G149&gt;=2),'Data Validation Lists'!$B$12,IF(AND('معلومات عن المرفق 4'!$E$13=3,G149=3),'Data Validation Lists'!$B$12,'Data Validation Lists'!$B$13)))</f>
        <v>ينطبق - Applicable</v>
      </c>
      <c r="J149" s="172" t="s">
        <v>232</v>
      </c>
      <c r="K149" s="171" t="s">
        <v>246</v>
      </c>
      <c r="L149" s="165">
        <f t="shared" si="2"/>
        <v>3</v>
      </c>
      <c r="M149" s="166"/>
      <c r="N149" s="166"/>
      <c r="O149" s="166"/>
      <c r="P149" s="166"/>
      <c r="Q149" s="166"/>
      <c r="R149" s="174"/>
      <c r="S149" s="175"/>
    </row>
    <row r="150" spans="1:19" ht="111" x14ac:dyDescent="0.4">
      <c r="A150" s="173"/>
      <c r="B150" s="321"/>
      <c r="C150" s="311"/>
      <c r="D150" s="306"/>
      <c r="E150" s="307"/>
      <c r="F150" s="183" t="s">
        <v>439</v>
      </c>
      <c r="G150" s="183">
        <v>2</v>
      </c>
      <c r="H150" s="184" t="s">
        <v>52</v>
      </c>
      <c r="I150" s="188" t="str">
        <f>IF(AND('معلومات عن المرفق 4'!$E$13=1,G150&gt;=1),'Data Validation Lists'!$B$12,IF(AND('معلومات عن المرفق 4'!$E$13=2,G150&gt;=2),'Data Validation Lists'!$B$12,IF(AND('معلومات عن المرفق 4'!$E$13=3,G150=3),'Data Validation Lists'!$B$12,'Data Validation Lists'!$B$13)))</f>
        <v>ينطبق - Applicable</v>
      </c>
      <c r="J150" s="172" t="s">
        <v>233</v>
      </c>
      <c r="K150" s="171" t="s">
        <v>246</v>
      </c>
      <c r="L150" s="165">
        <f t="shared" si="2"/>
        <v>3</v>
      </c>
      <c r="M150" s="166"/>
      <c r="N150" s="166"/>
      <c r="O150" s="166"/>
      <c r="P150" s="166"/>
      <c r="Q150" s="166"/>
      <c r="R150" s="174"/>
      <c r="S150" s="175"/>
    </row>
    <row r="151" spans="1:19" ht="74" x14ac:dyDescent="0.4">
      <c r="A151" s="173"/>
      <c r="B151" s="321"/>
      <c r="C151" s="310" t="s">
        <v>408</v>
      </c>
      <c r="D151" s="304" t="s">
        <v>95</v>
      </c>
      <c r="E151" s="305"/>
      <c r="F151" s="183" t="s">
        <v>439</v>
      </c>
      <c r="G151" s="183">
        <v>3</v>
      </c>
      <c r="H151" s="184" t="s">
        <v>409</v>
      </c>
      <c r="I151" s="188" t="str">
        <f>IF(AND('معلومات عن المرفق 4'!$E$13=1,G151&gt;=1),'Data Validation Lists'!$B$12,IF(AND('معلومات عن المرفق 4'!$E$13=2,G151&gt;=2),'Data Validation Lists'!$B$12,IF(AND('معلومات عن المرفق 4'!$E$13=3,G151=3),'Data Validation Lists'!$B$12,'Data Validation Lists'!$B$13)))</f>
        <v>ينطبق - Applicable</v>
      </c>
      <c r="J151" s="172" t="s">
        <v>182</v>
      </c>
      <c r="K151" s="171" t="str">
        <f>IF(L151=3,"مطبق كليًا  - Implemented",IF(L151=0,"لاينطبق على الجهة  - Not Applicable",IF(L151=1,"غير مطبق  - Not Implemented",IF(3&lt;L151&gt;1,"مطبق جزئيًا  - Partially Implemented"," "))))</f>
        <v>مطبق كليًا  - Implemented</v>
      </c>
      <c r="L151" s="165">
        <f>IFERROR(IFERROR(AVERAGEIFS(L152:L160,I152:I160,"&lt;&gt;لا ينطبق - Not Applicable",L152:L160,"&lt;&gt;0"),IFERROR(AVERAGEIF(I152:I160,"&lt;&gt;لا ينطبق - Not Applicable",L152:L160),AVERAGEIF(L152:L160,"&lt;&gt;0",L152:L160))),0)</f>
        <v>3</v>
      </c>
      <c r="M151" s="166"/>
      <c r="N151" s="166"/>
      <c r="O151" s="166"/>
      <c r="P151" s="166"/>
      <c r="Q151" s="166"/>
      <c r="R151" s="174"/>
      <c r="S151" s="175"/>
    </row>
    <row r="152" spans="1:19" ht="74" x14ac:dyDescent="0.4">
      <c r="A152" s="173"/>
      <c r="B152" s="321"/>
      <c r="C152" s="311"/>
      <c r="D152" s="306"/>
      <c r="E152" s="307"/>
      <c r="F152" s="183" t="s">
        <v>440</v>
      </c>
      <c r="G152" s="183">
        <v>3</v>
      </c>
      <c r="H152" s="184" t="s">
        <v>410</v>
      </c>
      <c r="I152" s="188" t="str">
        <f>IF(AND('معلومات عن المرفق 4'!$E$13=1,G152&gt;=1),'Data Validation Lists'!$B$12,IF(AND('معلومات عن المرفق 4'!$E$13=2,G152&gt;=2),'Data Validation Lists'!$B$12,IF(AND('معلومات عن المرفق 4'!$E$13=3,G152=3),'Data Validation Lists'!$B$12,'Data Validation Lists'!$B$13)))</f>
        <v>ينطبق - Applicable</v>
      </c>
      <c r="J152" s="172" t="s">
        <v>183</v>
      </c>
      <c r="K152" s="171" t="s">
        <v>246</v>
      </c>
      <c r="L152" s="165">
        <f t="shared" si="2"/>
        <v>3</v>
      </c>
      <c r="M152" s="166"/>
      <c r="N152" s="166"/>
      <c r="O152" s="166"/>
      <c r="P152" s="166"/>
      <c r="Q152" s="166"/>
      <c r="R152" s="174"/>
      <c r="S152" s="175"/>
    </row>
    <row r="153" spans="1:19" ht="111" x14ac:dyDescent="0.4">
      <c r="A153" s="173"/>
      <c r="B153" s="321"/>
      <c r="C153" s="311"/>
      <c r="D153" s="306"/>
      <c r="E153" s="307"/>
      <c r="F153" s="183" t="s">
        <v>440</v>
      </c>
      <c r="G153" s="183">
        <v>1</v>
      </c>
      <c r="H153" s="184" t="s">
        <v>411</v>
      </c>
      <c r="I153" s="188" t="str">
        <f>IF(AND('معلومات عن المرفق 4'!$E$13=1,G153&gt;=1),'Data Validation Lists'!$B$12,IF(AND('معلومات عن المرفق 4'!$E$13=2,G153&gt;=2),'Data Validation Lists'!$B$12,IF(AND('معلومات عن المرفق 4'!$E$13=3,G153=3),'Data Validation Lists'!$B$12,'Data Validation Lists'!$B$13)))</f>
        <v>ينطبق - Applicable</v>
      </c>
      <c r="J153" s="172" t="s">
        <v>234</v>
      </c>
      <c r="K153" s="171" t="s">
        <v>246</v>
      </c>
      <c r="L153" s="165">
        <f t="shared" si="2"/>
        <v>3</v>
      </c>
      <c r="M153" s="166"/>
      <c r="N153" s="166"/>
      <c r="O153" s="166"/>
      <c r="P153" s="166"/>
      <c r="Q153" s="166"/>
      <c r="R153" s="174"/>
      <c r="S153" s="175"/>
    </row>
    <row r="154" spans="1:19" ht="74" x14ac:dyDescent="0.4">
      <c r="A154" s="173"/>
      <c r="B154" s="321"/>
      <c r="C154" s="311"/>
      <c r="D154" s="306"/>
      <c r="E154" s="307"/>
      <c r="F154" s="183" t="s">
        <v>440</v>
      </c>
      <c r="G154" s="183">
        <v>3</v>
      </c>
      <c r="H154" s="184" t="s">
        <v>412</v>
      </c>
      <c r="I154" s="188" t="str">
        <f>IF(AND('معلومات عن المرفق 4'!$E$13=1,G154&gt;=1),'Data Validation Lists'!$B$12,IF(AND('معلومات عن المرفق 4'!$E$13=2,G154&gt;=2),'Data Validation Lists'!$B$12,IF(AND('معلومات عن المرفق 4'!$E$13=3,G154=3),'Data Validation Lists'!$B$12,'Data Validation Lists'!$B$13)))</f>
        <v>ينطبق - Applicable</v>
      </c>
      <c r="J154" s="172" t="s">
        <v>235</v>
      </c>
      <c r="K154" s="171" t="s">
        <v>246</v>
      </c>
      <c r="L154" s="165">
        <f t="shared" si="2"/>
        <v>3</v>
      </c>
      <c r="M154" s="166"/>
      <c r="N154" s="166"/>
      <c r="O154" s="166"/>
      <c r="P154" s="166"/>
      <c r="Q154" s="166"/>
      <c r="R154" s="174"/>
      <c r="S154" s="175"/>
    </row>
    <row r="155" spans="1:19" ht="111" x14ac:dyDescent="0.4">
      <c r="A155" s="173"/>
      <c r="B155" s="321"/>
      <c r="C155" s="311"/>
      <c r="D155" s="306"/>
      <c r="E155" s="307"/>
      <c r="F155" s="183" t="s">
        <v>440</v>
      </c>
      <c r="G155" s="183">
        <v>3</v>
      </c>
      <c r="H155" s="184" t="s">
        <v>413</v>
      </c>
      <c r="I155" s="188" t="str">
        <f>IF(AND('معلومات عن المرفق 4'!$E$13=1,G155&gt;=1),'Data Validation Lists'!$B$12,IF(AND('معلومات عن المرفق 4'!$E$13=2,G155&gt;=2),'Data Validation Lists'!$B$12,IF(AND('معلومات عن المرفق 4'!$E$13=3,G155=3),'Data Validation Lists'!$B$12,'Data Validation Lists'!$B$13)))</f>
        <v>ينطبق - Applicable</v>
      </c>
      <c r="J155" s="172" t="s">
        <v>236</v>
      </c>
      <c r="K155" s="171" t="s">
        <v>246</v>
      </c>
      <c r="L155" s="165">
        <f t="shared" si="2"/>
        <v>3</v>
      </c>
      <c r="M155" s="166"/>
      <c r="N155" s="166"/>
      <c r="O155" s="166"/>
      <c r="P155" s="166"/>
      <c r="Q155" s="166"/>
      <c r="R155" s="174"/>
      <c r="S155" s="175"/>
    </row>
    <row r="156" spans="1:19" ht="74" x14ac:dyDescent="0.4">
      <c r="A156" s="173"/>
      <c r="B156" s="321"/>
      <c r="C156" s="311"/>
      <c r="D156" s="306"/>
      <c r="E156" s="307"/>
      <c r="F156" s="183" t="s">
        <v>440</v>
      </c>
      <c r="G156" s="183">
        <v>2</v>
      </c>
      <c r="H156" s="184" t="s">
        <v>414</v>
      </c>
      <c r="I156" s="188" t="str">
        <f>IF(AND('معلومات عن المرفق 4'!$E$13=1,G156&gt;=1),'Data Validation Lists'!$B$12,IF(AND('معلومات عن المرفق 4'!$E$13=2,G156&gt;=2),'Data Validation Lists'!$B$12,IF(AND('معلومات عن المرفق 4'!$E$13=3,G156=3),'Data Validation Lists'!$B$12,'Data Validation Lists'!$B$13)))</f>
        <v>ينطبق - Applicable</v>
      </c>
      <c r="J156" s="172" t="s">
        <v>237</v>
      </c>
      <c r="K156" s="171" t="s">
        <v>246</v>
      </c>
      <c r="L156" s="165">
        <f t="shared" si="2"/>
        <v>3</v>
      </c>
      <c r="M156" s="166"/>
      <c r="N156" s="166"/>
      <c r="O156" s="166"/>
      <c r="P156" s="166"/>
      <c r="Q156" s="166"/>
      <c r="R156" s="174"/>
      <c r="S156" s="175"/>
    </row>
    <row r="157" spans="1:19" ht="55.5" x14ac:dyDescent="0.4">
      <c r="A157" s="173"/>
      <c r="B157" s="321"/>
      <c r="C157" s="311"/>
      <c r="D157" s="306"/>
      <c r="E157" s="307"/>
      <c r="F157" s="183" t="s">
        <v>440</v>
      </c>
      <c r="G157" s="183">
        <v>3</v>
      </c>
      <c r="H157" s="184" t="s">
        <v>415</v>
      </c>
      <c r="I157" s="188" t="str">
        <f>IF(AND('معلومات عن المرفق 4'!$E$13=1,G157&gt;=1),'Data Validation Lists'!$B$12,IF(AND('معلومات عن المرفق 4'!$E$13=2,G157&gt;=2),'Data Validation Lists'!$B$12,IF(AND('معلومات عن المرفق 4'!$E$13=3,G157=3),'Data Validation Lists'!$B$12,'Data Validation Lists'!$B$13)))</f>
        <v>ينطبق - Applicable</v>
      </c>
      <c r="J157" s="172" t="s">
        <v>238</v>
      </c>
      <c r="K157" s="171" t="s">
        <v>246</v>
      </c>
      <c r="L157" s="165">
        <f t="shared" si="2"/>
        <v>3</v>
      </c>
      <c r="M157" s="166"/>
      <c r="N157" s="166"/>
      <c r="O157" s="166"/>
      <c r="P157" s="166"/>
      <c r="Q157" s="166"/>
      <c r="R157" s="174"/>
      <c r="S157" s="175"/>
    </row>
    <row r="158" spans="1:19" ht="37" x14ac:dyDescent="0.4">
      <c r="A158" s="173"/>
      <c r="B158" s="321"/>
      <c r="C158" s="311"/>
      <c r="D158" s="306"/>
      <c r="E158" s="307"/>
      <c r="F158" s="183" t="s">
        <v>440</v>
      </c>
      <c r="G158" s="183">
        <v>2</v>
      </c>
      <c r="H158" s="184" t="s">
        <v>416</v>
      </c>
      <c r="I158" s="188" t="str">
        <f>IF(AND('معلومات عن المرفق 4'!$E$13=1,G158&gt;=1),'Data Validation Lists'!$B$12,IF(AND('معلومات عن المرفق 4'!$E$13=2,G158&gt;=2),'Data Validation Lists'!$B$12,IF(AND('معلومات عن المرفق 4'!$E$13=3,G158=3),'Data Validation Lists'!$B$12,'Data Validation Lists'!$B$13)))</f>
        <v>ينطبق - Applicable</v>
      </c>
      <c r="J158" s="172" t="s">
        <v>96</v>
      </c>
      <c r="K158" s="171" t="s">
        <v>246</v>
      </c>
      <c r="L158" s="165">
        <f t="shared" si="2"/>
        <v>3</v>
      </c>
      <c r="M158" s="166"/>
      <c r="N158" s="166"/>
      <c r="O158" s="166"/>
      <c r="P158" s="166"/>
      <c r="Q158" s="166"/>
      <c r="R158" s="174"/>
      <c r="S158" s="175"/>
    </row>
    <row r="159" spans="1:19" ht="74" x14ac:dyDescent="0.4">
      <c r="A159" s="173"/>
      <c r="B159" s="321"/>
      <c r="C159" s="311"/>
      <c r="D159" s="306"/>
      <c r="E159" s="307"/>
      <c r="F159" s="183" t="s">
        <v>440</v>
      </c>
      <c r="G159" s="183">
        <v>3</v>
      </c>
      <c r="H159" s="184" t="s">
        <v>417</v>
      </c>
      <c r="I159" s="188" t="str">
        <f>IF(AND('معلومات عن المرفق 4'!$E$13=1,G159&gt;=1),'Data Validation Lists'!$B$12,IF(AND('معلومات عن المرفق 4'!$E$13=2,G159&gt;=2),'Data Validation Lists'!$B$12,IF(AND('معلومات عن المرفق 4'!$E$13=3,G159=3),'Data Validation Lists'!$B$12,'Data Validation Lists'!$B$13)))</f>
        <v>ينطبق - Applicable</v>
      </c>
      <c r="J159" s="172" t="s">
        <v>239</v>
      </c>
      <c r="K159" s="171" t="s">
        <v>246</v>
      </c>
      <c r="L159" s="165">
        <f t="shared" si="2"/>
        <v>3</v>
      </c>
      <c r="M159" s="166"/>
      <c r="N159" s="166"/>
      <c r="O159" s="166"/>
      <c r="P159" s="166"/>
      <c r="Q159" s="166"/>
      <c r="R159" s="174"/>
      <c r="S159" s="175"/>
    </row>
    <row r="160" spans="1:19" ht="74" x14ac:dyDescent="0.4">
      <c r="A160" s="173"/>
      <c r="B160" s="321"/>
      <c r="C160" s="311"/>
      <c r="D160" s="306"/>
      <c r="E160" s="307"/>
      <c r="F160" s="183" t="s">
        <v>440</v>
      </c>
      <c r="G160" s="183">
        <v>2</v>
      </c>
      <c r="H160" s="184" t="s">
        <v>418</v>
      </c>
      <c r="I160" s="188" t="str">
        <f>IF(AND('معلومات عن المرفق 4'!$E$13=1,G160&gt;=1),'Data Validation Lists'!$B$12,IF(AND('معلومات عن المرفق 4'!$E$13=2,G160&gt;=2),'Data Validation Lists'!$B$12,IF(AND('معلومات عن المرفق 4'!$E$13=3,G160=3),'Data Validation Lists'!$B$12,'Data Validation Lists'!$B$13)))</f>
        <v>ينطبق - Applicable</v>
      </c>
      <c r="J160" s="172" t="s">
        <v>97</v>
      </c>
      <c r="K160" s="171" t="s">
        <v>246</v>
      </c>
      <c r="L160" s="165">
        <f t="shared" si="2"/>
        <v>3</v>
      </c>
      <c r="M160" s="166"/>
      <c r="N160" s="166"/>
      <c r="O160" s="166"/>
      <c r="P160" s="166"/>
      <c r="Q160" s="166"/>
      <c r="R160" s="174"/>
      <c r="S160" s="175"/>
    </row>
    <row r="161" spans="1:19" ht="92.5" x14ac:dyDescent="0.4">
      <c r="A161" s="173"/>
      <c r="B161" s="322"/>
      <c r="C161" s="312"/>
      <c r="D161" s="306"/>
      <c r="E161" s="307"/>
      <c r="F161" s="183" t="s">
        <v>439</v>
      </c>
      <c r="G161" s="183">
        <v>2</v>
      </c>
      <c r="H161" s="184" t="s">
        <v>53</v>
      </c>
      <c r="I161" s="188" t="str">
        <f>IF(AND('معلومات عن المرفق 4'!$E$13=1,G161&gt;=1),'Data Validation Lists'!$B$12,IF(AND('معلومات عن المرفق 4'!$E$13=2,G161&gt;=2),'Data Validation Lists'!$B$12,IF(AND('معلومات عن المرفق 4'!$E$13=3,G161=3),'Data Validation Lists'!$B$12,'Data Validation Lists'!$B$13)))</f>
        <v>ينطبق - Applicable</v>
      </c>
      <c r="J161" s="172" t="s">
        <v>184</v>
      </c>
      <c r="K161" s="171" t="s">
        <v>246</v>
      </c>
      <c r="L161" s="165">
        <f t="shared" si="2"/>
        <v>3</v>
      </c>
      <c r="M161" s="166"/>
      <c r="N161" s="166"/>
      <c r="O161" s="166"/>
      <c r="P161" s="166"/>
      <c r="Q161" s="166"/>
      <c r="R161" s="174"/>
      <c r="S161" s="175"/>
    </row>
    <row r="162" spans="1:19" ht="111" x14ac:dyDescent="0.4">
      <c r="A162" s="173"/>
      <c r="B162" s="319" t="s">
        <v>69</v>
      </c>
      <c r="C162" s="319" t="s">
        <v>10</v>
      </c>
      <c r="D162" s="313" t="s">
        <v>70</v>
      </c>
      <c r="E162" s="314"/>
      <c r="F162" s="183" t="s">
        <v>439</v>
      </c>
      <c r="G162" s="183">
        <v>3</v>
      </c>
      <c r="H162" s="184" t="s">
        <v>295</v>
      </c>
      <c r="I162" s="188" t="str">
        <f>IF(AND('معلومات عن المرفق 4'!$E$13=1,G162&gt;=1),'Data Validation Lists'!$B$12,IF(AND('معلومات عن المرفق 4'!$E$13=2,G162&gt;=2),'Data Validation Lists'!$B$12,IF(AND('معلومات عن المرفق 4'!$E$13=3,G162=3),'Data Validation Lists'!$B$12,'Data Validation Lists'!$B$13)))</f>
        <v>ينطبق - Applicable</v>
      </c>
      <c r="J162" s="172" t="s">
        <v>245</v>
      </c>
      <c r="K162" s="171" t="str">
        <f>IF(L162=3,"مطبق كليًا  - Implemented",IF(L162=0,"لاينطبق على الجهة  - Not Applicable",IF(L162=1,"غير مطبق  - Not Implemented",IF(3&lt;L162&gt;1,"مطبق جزئيًا  - Partially Implemented"," "))))</f>
        <v>مطبق كليًا  - Implemented</v>
      </c>
      <c r="L162" s="165">
        <f>IFERROR(IFERROR(AVERAGEIFS(L163:L168,I163:I168,"&lt;&gt;لا ينطبق - Not Applicable",L163:L168,"&lt;&gt;0"),IFERROR(AVERAGEIF(I163:I168,"&lt;&gt;لا ينطبق - Not Applicable",L163:L168),AVERAGEIF(L163:L168,"&lt;&gt;0",L163:L168))),0)</f>
        <v>3</v>
      </c>
      <c r="M162" s="166"/>
      <c r="N162" s="166"/>
      <c r="O162" s="166"/>
      <c r="P162" s="166"/>
      <c r="Q162" s="166"/>
      <c r="R162" s="174"/>
      <c r="S162" s="175"/>
    </row>
    <row r="163" spans="1:19" ht="74" x14ac:dyDescent="0.4">
      <c r="A163" s="173"/>
      <c r="B163" s="319"/>
      <c r="C163" s="319"/>
      <c r="D163" s="315"/>
      <c r="E163" s="316"/>
      <c r="F163" s="183" t="s">
        <v>440</v>
      </c>
      <c r="G163" s="183">
        <v>3</v>
      </c>
      <c r="H163" s="184" t="s">
        <v>296</v>
      </c>
      <c r="I163" s="188" t="str">
        <f>IF(AND('معلومات عن المرفق 4'!$E$13=1,G163&gt;=1),'Data Validation Lists'!$B$12,IF(AND('معلومات عن المرفق 4'!$E$13=2,G163&gt;=2),'Data Validation Lists'!$B$12,IF(AND('معلومات عن المرفق 4'!$E$13=3,G163=3),'Data Validation Lists'!$B$12,'Data Validation Lists'!$B$13)))</f>
        <v>ينطبق - Applicable</v>
      </c>
      <c r="J163" s="172" t="s">
        <v>153</v>
      </c>
      <c r="K163" s="171" t="s">
        <v>246</v>
      </c>
      <c r="L163" s="165">
        <f t="shared" si="2"/>
        <v>3</v>
      </c>
      <c r="M163" s="166"/>
      <c r="N163" s="166"/>
      <c r="O163" s="166"/>
      <c r="P163" s="166"/>
      <c r="Q163" s="166"/>
      <c r="R163" s="174"/>
      <c r="S163" s="175"/>
    </row>
    <row r="164" spans="1:19" ht="74" x14ac:dyDescent="0.4">
      <c r="A164" s="173"/>
      <c r="B164" s="319"/>
      <c r="C164" s="319"/>
      <c r="D164" s="315"/>
      <c r="E164" s="316"/>
      <c r="F164" s="183" t="s">
        <v>440</v>
      </c>
      <c r="G164" s="183">
        <v>2</v>
      </c>
      <c r="H164" s="184" t="s">
        <v>21</v>
      </c>
      <c r="I164" s="188" t="str">
        <f>IF(AND('معلومات عن المرفق 4'!$E$13=1,G164&gt;=1),'Data Validation Lists'!$B$12,IF(AND('معلومات عن المرفق 4'!$E$13=2,G164&gt;=2),'Data Validation Lists'!$B$12,IF(AND('معلومات عن المرفق 4'!$E$13=3,G164=3),'Data Validation Lists'!$B$12,'Data Validation Lists'!$B$13)))</f>
        <v>ينطبق - Applicable</v>
      </c>
      <c r="J164" s="172" t="s">
        <v>300</v>
      </c>
      <c r="K164" s="171" t="s">
        <v>246</v>
      </c>
      <c r="L164" s="165">
        <f t="shared" si="2"/>
        <v>3</v>
      </c>
      <c r="M164" s="166"/>
      <c r="N164" s="166"/>
      <c r="O164" s="166"/>
      <c r="P164" s="166"/>
      <c r="Q164" s="166"/>
      <c r="R164" s="174"/>
      <c r="S164" s="175"/>
    </row>
    <row r="165" spans="1:19" ht="111" x14ac:dyDescent="0.4">
      <c r="A165" s="173"/>
      <c r="B165" s="319"/>
      <c r="C165" s="319"/>
      <c r="D165" s="315"/>
      <c r="E165" s="316"/>
      <c r="F165" s="183" t="s">
        <v>440</v>
      </c>
      <c r="G165" s="183">
        <v>3</v>
      </c>
      <c r="H165" s="184" t="s">
        <v>35</v>
      </c>
      <c r="I165" s="188" t="str">
        <f>IF(AND('معلومات عن المرفق 4'!$E$13=1,G165&gt;=1),'Data Validation Lists'!$B$12,IF(AND('معلومات عن المرفق 4'!$E$13=2,G165&gt;=2),'Data Validation Lists'!$B$12,IF(AND('معلومات عن المرفق 4'!$E$13=3,G165=3),'Data Validation Lists'!$B$12,'Data Validation Lists'!$B$13)))</f>
        <v>ينطبق - Applicable</v>
      </c>
      <c r="J165" s="172" t="s">
        <v>154</v>
      </c>
      <c r="K165" s="171" t="s">
        <v>246</v>
      </c>
      <c r="L165" s="165">
        <f t="shared" si="2"/>
        <v>3</v>
      </c>
      <c r="M165" s="166"/>
      <c r="N165" s="166"/>
      <c r="O165" s="166"/>
      <c r="P165" s="166"/>
      <c r="Q165" s="166"/>
      <c r="R165" s="174"/>
      <c r="S165" s="175"/>
    </row>
    <row r="166" spans="1:19" ht="111" x14ac:dyDescent="0.4">
      <c r="A166" s="173"/>
      <c r="B166" s="319"/>
      <c r="C166" s="319"/>
      <c r="D166" s="315"/>
      <c r="E166" s="316"/>
      <c r="F166" s="183" t="s">
        <v>440</v>
      </c>
      <c r="G166" s="183">
        <v>3</v>
      </c>
      <c r="H166" s="184" t="s">
        <v>31</v>
      </c>
      <c r="I166" s="188" t="str">
        <f>IF(AND('معلومات عن المرفق 4'!$E$13=1,G166&gt;=1),'Data Validation Lists'!$B$12,IF(AND('معلومات عن المرفق 4'!$E$13=2,G166&gt;=2),'Data Validation Lists'!$B$12,IF(AND('معلومات عن المرفق 4'!$E$13=3,G166=3),'Data Validation Lists'!$B$12,'Data Validation Lists'!$B$13)))</f>
        <v>ينطبق - Applicable</v>
      </c>
      <c r="J166" s="172" t="s">
        <v>155</v>
      </c>
      <c r="K166" s="171" t="s">
        <v>246</v>
      </c>
      <c r="L166" s="165">
        <f t="shared" si="2"/>
        <v>3</v>
      </c>
      <c r="M166" s="166"/>
      <c r="N166" s="166"/>
      <c r="O166" s="166"/>
      <c r="P166" s="166"/>
      <c r="Q166" s="166"/>
      <c r="R166" s="174"/>
      <c r="S166" s="175"/>
    </row>
    <row r="167" spans="1:19" ht="74" x14ac:dyDescent="0.4">
      <c r="A167" s="173"/>
      <c r="B167" s="319"/>
      <c r="C167" s="319"/>
      <c r="D167" s="315"/>
      <c r="E167" s="316"/>
      <c r="F167" s="183" t="s">
        <v>440</v>
      </c>
      <c r="G167" s="183">
        <v>3</v>
      </c>
      <c r="H167" s="184" t="s">
        <v>297</v>
      </c>
      <c r="I167" s="188" t="str">
        <f>IF(AND('معلومات عن المرفق 4'!$E$13=1,G167&gt;=1),'Data Validation Lists'!$B$12,IF(AND('معلومات عن المرفق 4'!$E$13=2,G167&gt;=2),'Data Validation Lists'!$B$12,IF(AND('معلومات عن المرفق 4'!$E$13=3,G167=3),'Data Validation Lists'!$B$12,'Data Validation Lists'!$B$13)))</f>
        <v>ينطبق - Applicable</v>
      </c>
      <c r="J167" s="172" t="s">
        <v>240</v>
      </c>
      <c r="K167" s="171" t="s">
        <v>246</v>
      </c>
      <c r="L167" s="165">
        <f t="shared" si="2"/>
        <v>3</v>
      </c>
      <c r="M167" s="166"/>
      <c r="N167" s="166"/>
      <c r="O167" s="166"/>
      <c r="P167" s="166"/>
      <c r="Q167" s="166"/>
      <c r="R167" s="174"/>
      <c r="S167" s="175"/>
    </row>
    <row r="168" spans="1:19" ht="111" x14ac:dyDescent="0.4">
      <c r="A168" s="173"/>
      <c r="B168" s="319"/>
      <c r="C168" s="319"/>
      <c r="D168" s="315"/>
      <c r="E168" s="316"/>
      <c r="F168" s="183" t="s">
        <v>440</v>
      </c>
      <c r="G168" s="183">
        <v>2</v>
      </c>
      <c r="H168" s="184" t="s">
        <v>298</v>
      </c>
      <c r="I168" s="188" t="str">
        <f>IF(AND('معلومات عن المرفق 4'!$E$13=1,G168&gt;=1),'Data Validation Lists'!$B$12,IF(AND('معلومات عن المرفق 4'!$E$13=2,G168&gt;=2),'Data Validation Lists'!$B$12,IF(AND('معلومات عن المرفق 4'!$E$13=3,G168=3),'Data Validation Lists'!$B$12,'Data Validation Lists'!$B$13)))</f>
        <v>ينطبق - Applicable</v>
      </c>
      <c r="J168" s="172" t="s">
        <v>485</v>
      </c>
      <c r="K168" s="171" t="s">
        <v>246</v>
      </c>
      <c r="L168" s="165">
        <f t="shared" si="2"/>
        <v>3</v>
      </c>
      <c r="M168" s="166"/>
      <c r="N168" s="166"/>
      <c r="O168" s="166"/>
      <c r="P168" s="166"/>
      <c r="Q168" s="166"/>
      <c r="R168" s="174"/>
      <c r="S168" s="175"/>
    </row>
    <row r="169" spans="1:19" ht="111" x14ac:dyDescent="0.4">
      <c r="A169" s="173"/>
      <c r="B169" s="319"/>
      <c r="C169" s="319"/>
      <c r="D169" s="317"/>
      <c r="E169" s="318"/>
      <c r="F169" s="183" t="s">
        <v>439</v>
      </c>
      <c r="G169" s="183">
        <v>2</v>
      </c>
      <c r="H169" s="184" t="s">
        <v>299</v>
      </c>
      <c r="I169" s="188" t="str">
        <f>IF(AND('معلومات عن المرفق 4'!$E$13=1,G169&gt;=1),'Data Validation Lists'!$B$12,IF(AND('معلومات عن المرفق 4'!$E$13=2,G169&gt;=2),'Data Validation Lists'!$B$12,IF(AND('معلومات عن المرفق 4'!$E$13=3,G169=3),'Data Validation Lists'!$B$12,'Data Validation Lists'!$B$13)))</f>
        <v>ينطبق - Applicable</v>
      </c>
      <c r="J169" s="172" t="s">
        <v>508</v>
      </c>
      <c r="K169" s="171" t="s">
        <v>246</v>
      </c>
      <c r="L169" s="165">
        <f t="shared" si="2"/>
        <v>3</v>
      </c>
      <c r="M169" s="166"/>
      <c r="N169" s="166"/>
      <c r="O169" s="166"/>
      <c r="P169" s="166"/>
      <c r="Q169" s="166"/>
      <c r="R169" s="174"/>
      <c r="S169" s="175"/>
    </row>
    <row r="170" spans="1:19" ht="111" x14ac:dyDescent="0.4">
      <c r="B170" s="302" t="s">
        <v>71</v>
      </c>
      <c r="C170" s="303" t="s">
        <v>12</v>
      </c>
      <c r="D170" s="302" t="s">
        <v>449</v>
      </c>
      <c r="E170" s="302"/>
      <c r="F170" s="183" t="s">
        <v>439</v>
      </c>
      <c r="G170" s="183">
        <v>3</v>
      </c>
      <c r="H170" s="184" t="s">
        <v>291</v>
      </c>
      <c r="I170" s="188" t="str">
        <f>IF(AND('معلومات عن المرفق 4'!$E$13=1,G170&gt;=1),'Data Validation Lists'!$B$12,IF(AND('معلومات عن المرفق 4'!$E$13=2,G170&gt;=2),'Data Validation Lists'!$B$12,IF(AND('معلومات عن المرفق 4'!$E$13=3,G170=3),'Data Validation Lists'!$B$12,'Data Validation Lists'!$B$13)))</f>
        <v>ينطبق - Applicable</v>
      </c>
      <c r="J170" s="172" t="s">
        <v>241</v>
      </c>
      <c r="K170" s="171" t="str">
        <f>IF(L170=3,"مطبق كليًا  - Implemented",IF(L170=0,"لاينطبق على الجهة  - Not Applicable",IF(L170=1,"غير مطبق  - Not Implemented",IF(3&lt;L170&gt;1,"مطبق جزئيًا  - Partially Implemented"," "))))</f>
        <v>مطبق كليًا  - Implemented</v>
      </c>
      <c r="L170" s="165">
        <f>IFERROR(IFERROR(AVERAGEIFS(L171:L174,I171:I174,"&lt;&gt;لا ينطبق - Not Applicable",L171:L174,"&lt;&gt;0"),IFERROR(AVERAGEIF(I171:I174,"&lt;&gt;لا ينطبق - Not Applicable",L171:L174),AVERAGEIF(L171:L174,"&lt;&gt;0",L171:L174))),0)</f>
        <v>3</v>
      </c>
      <c r="M170" s="166"/>
      <c r="N170" s="166"/>
      <c r="O170" s="166"/>
      <c r="P170" s="166"/>
      <c r="Q170" s="166"/>
      <c r="R170" s="174"/>
      <c r="S170" s="175"/>
    </row>
    <row r="171" spans="1:19" ht="74" x14ac:dyDescent="0.4">
      <c r="B171" s="302"/>
      <c r="C171" s="302"/>
      <c r="D171" s="302"/>
      <c r="E171" s="302"/>
      <c r="F171" s="183" t="s">
        <v>440</v>
      </c>
      <c r="G171" s="183">
        <v>3</v>
      </c>
      <c r="H171" s="184" t="s">
        <v>292</v>
      </c>
      <c r="I171" s="188" t="str">
        <f>IF(AND('معلومات عن المرفق 4'!$E$13=1,G171&gt;=1),'Data Validation Lists'!$B$12,IF(AND('معلومات عن المرفق 4'!$E$13=2,G171&gt;=2),'Data Validation Lists'!$B$12,IF(AND('معلومات عن المرفق 4'!$E$13=3,G171=3),'Data Validation Lists'!$B$12,'Data Validation Lists'!$B$13)))</f>
        <v>ينطبق - Applicable</v>
      </c>
      <c r="J171" s="172" t="s">
        <v>156</v>
      </c>
      <c r="K171" s="171" t="s">
        <v>246</v>
      </c>
      <c r="L171" s="165">
        <f t="shared" si="2"/>
        <v>3</v>
      </c>
      <c r="M171" s="166"/>
      <c r="N171" s="166"/>
      <c r="O171" s="166"/>
      <c r="P171" s="166"/>
      <c r="Q171" s="166"/>
      <c r="R171" s="174"/>
      <c r="S171" s="175"/>
    </row>
    <row r="172" spans="1:19" ht="55.5" x14ac:dyDescent="0.4">
      <c r="B172" s="302"/>
      <c r="C172" s="302"/>
      <c r="D172" s="302"/>
      <c r="E172" s="302"/>
      <c r="F172" s="183" t="s">
        <v>440</v>
      </c>
      <c r="G172" s="183">
        <v>2</v>
      </c>
      <c r="H172" s="184" t="s">
        <v>22</v>
      </c>
      <c r="I172" s="188" t="str">
        <f>IF(AND('معلومات عن المرفق 4'!$E$13=1,G172&gt;=1),'Data Validation Lists'!$B$12,IF(AND('معلومات عن المرفق 4'!$E$13=2,G172&gt;=2),'Data Validation Lists'!$B$12,IF(AND('معلومات عن المرفق 4'!$E$13=3,G172=3),'Data Validation Lists'!$B$12,'Data Validation Lists'!$B$13)))</f>
        <v>ينطبق - Applicable</v>
      </c>
      <c r="J172" s="172" t="s">
        <v>242</v>
      </c>
      <c r="K172" s="171" t="s">
        <v>246</v>
      </c>
      <c r="L172" s="165">
        <f t="shared" si="2"/>
        <v>3</v>
      </c>
      <c r="M172" s="166"/>
      <c r="N172" s="166"/>
      <c r="O172" s="166"/>
      <c r="P172" s="166"/>
      <c r="Q172" s="166"/>
      <c r="R172" s="174"/>
      <c r="S172" s="175"/>
    </row>
    <row r="173" spans="1:19" ht="92.5" x14ac:dyDescent="0.4">
      <c r="B173" s="302"/>
      <c r="C173" s="302"/>
      <c r="D173" s="302"/>
      <c r="E173" s="302"/>
      <c r="F173" s="183" t="s">
        <v>440</v>
      </c>
      <c r="G173" s="183">
        <v>2</v>
      </c>
      <c r="H173" s="184" t="s">
        <v>36</v>
      </c>
      <c r="I173" s="188" t="str">
        <f>IF(AND('معلومات عن المرفق 4'!$E$13=1,G173&gt;=1),'Data Validation Lists'!$B$12,IF(AND('معلومات عن المرفق 4'!$E$13=2,G173&gt;=2),'Data Validation Lists'!$B$12,IF(AND('معلومات عن المرفق 4'!$E$13=3,G173=3),'Data Validation Lists'!$B$12,'Data Validation Lists'!$B$13)))</f>
        <v>ينطبق - Applicable</v>
      </c>
      <c r="J173" s="172" t="s">
        <v>243</v>
      </c>
      <c r="K173" s="171" t="s">
        <v>246</v>
      </c>
      <c r="L173" s="165">
        <f t="shared" si="2"/>
        <v>3</v>
      </c>
      <c r="M173" s="166"/>
      <c r="N173" s="166"/>
      <c r="O173" s="166"/>
      <c r="P173" s="166"/>
      <c r="Q173" s="166"/>
      <c r="R173" s="174"/>
      <c r="S173" s="175"/>
    </row>
    <row r="174" spans="1:19" ht="74" x14ac:dyDescent="0.4">
      <c r="B174" s="302"/>
      <c r="C174" s="302"/>
      <c r="D174" s="302"/>
      <c r="E174" s="302"/>
      <c r="F174" s="183" t="s">
        <v>440</v>
      </c>
      <c r="G174" s="183">
        <v>1</v>
      </c>
      <c r="H174" s="184" t="s">
        <v>32</v>
      </c>
      <c r="I174" s="188" t="str">
        <f>IF(AND('معلومات عن المرفق 4'!$E$13=1,G174&gt;=1),'Data Validation Lists'!$B$12,IF(AND('معلومات عن المرفق 4'!$E$13=2,G174&gt;=2),'Data Validation Lists'!$B$12,IF(AND('معلومات عن المرفق 4'!$E$13=3,G174=3),'Data Validation Lists'!$B$12,'Data Validation Lists'!$B$13)))</f>
        <v>ينطبق - Applicable</v>
      </c>
      <c r="J174" s="172" t="s">
        <v>244</v>
      </c>
      <c r="K174" s="171" t="s">
        <v>246</v>
      </c>
      <c r="L174" s="165">
        <f t="shared" si="2"/>
        <v>3</v>
      </c>
      <c r="M174" s="166"/>
      <c r="N174" s="166"/>
      <c r="O174" s="166"/>
      <c r="P174" s="166"/>
      <c r="Q174" s="166"/>
      <c r="R174" s="174"/>
      <c r="S174" s="175"/>
    </row>
    <row r="175" spans="1:19" ht="92.5" x14ac:dyDescent="0.4">
      <c r="B175" s="302"/>
      <c r="C175" s="302"/>
      <c r="D175" s="302"/>
      <c r="E175" s="302"/>
      <c r="F175" s="183" t="s">
        <v>439</v>
      </c>
      <c r="G175" s="183">
        <v>2</v>
      </c>
      <c r="H175" s="184" t="s">
        <v>293</v>
      </c>
      <c r="I175" s="188" t="str">
        <f>IF(AND('معلومات عن المرفق 4'!$E$13=1,G175&gt;=1),'Data Validation Lists'!$B$12,IF(AND('معلومات عن المرفق 4'!$E$13=2,G175&gt;=2),'Data Validation Lists'!$B$12,IF(AND('معلومات عن المرفق 4'!$E$13=3,G175=3),'Data Validation Lists'!$B$12,'Data Validation Lists'!$B$13)))</f>
        <v>ينطبق - Applicable</v>
      </c>
      <c r="J175" s="172" t="s">
        <v>294</v>
      </c>
      <c r="K175" s="171" t="s">
        <v>246</v>
      </c>
      <c r="L175" s="165">
        <f t="shared" si="2"/>
        <v>3</v>
      </c>
      <c r="M175" s="166"/>
      <c r="N175" s="166"/>
      <c r="O175" s="166"/>
      <c r="P175" s="166"/>
      <c r="Q175" s="166"/>
      <c r="R175" s="174"/>
      <c r="S175" s="175"/>
    </row>
    <row r="176" spans="1:19" x14ac:dyDescent="0.4">
      <c r="B176" s="179"/>
      <c r="C176" s="178"/>
      <c r="D176" s="174"/>
      <c r="E176" s="174"/>
      <c r="F176" s="185"/>
      <c r="G176" s="185"/>
      <c r="H176" s="185"/>
      <c r="I176" s="185"/>
      <c r="J176" s="152"/>
      <c r="K176" s="174"/>
      <c r="L176" s="174"/>
      <c r="M176" s="174"/>
      <c r="N176" s="174"/>
      <c r="O176" s="174"/>
      <c r="P176" s="174"/>
      <c r="Q176" s="174"/>
      <c r="R176" s="174"/>
      <c r="S176" s="175"/>
    </row>
    <row r="177" spans="2:19" ht="19" x14ac:dyDescent="0.5">
      <c r="B177" s="181"/>
      <c r="C177" s="180"/>
      <c r="D177" s="176"/>
      <c r="E177" s="176"/>
      <c r="F177" s="186"/>
      <c r="G177" s="186"/>
      <c r="H177" s="186"/>
      <c r="I177" s="186"/>
      <c r="J177" s="190"/>
      <c r="K177" s="176"/>
      <c r="L177" s="176"/>
      <c r="M177" s="176"/>
      <c r="N177" s="176"/>
      <c r="O177" s="176"/>
      <c r="P177" s="176"/>
      <c r="Q177" s="176"/>
      <c r="R177" s="176"/>
      <c r="S177" s="177"/>
    </row>
  </sheetData>
  <sheetProtection algorithmName="SHA-512" hashValue="SI7YmOR2pmXYMHIQ+NvtTJy1kt9syKF3AjXHkWgrJdQA20nkl1pA3Lh7nz0T+kCXjPP7dgBakuJ8jHgAYki47A==" saltValue="uEwbtDibr+kPLhlW1bcYFg==" spinCount="100000" sheet="1" objects="1" scenarios="1"/>
  <dataConsolidate/>
  <mergeCells count="51">
    <mergeCell ref="C6:E6"/>
    <mergeCell ref="B7:B43"/>
    <mergeCell ref="C7:C9"/>
    <mergeCell ref="D7:E9"/>
    <mergeCell ref="C10:C12"/>
    <mergeCell ref="D10:E12"/>
    <mergeCell ref="C13:C20"/>
    <mergeCell ref="D13:E20"/>
    <mergeCell ref="C21:C26"/>
    <mergeCell ref="D21:E26"/>
    <mergeCell ref="C27:C35"/>
    <mergeCell ref="D27:E35"/>
    <mergeCell ref="C36:C37"/>
    <mergeCell ref="D36:E37"/>
    <mergeCell ref="C38:C39"/>
    <mergeCell ref="D38:E39"/>
    <mergeCell ref="C40:C43"/>
    <mergeCell ref="D40:E43"/>
    <mergeCell ref="B44:B161"/>
    <mergeCell ref="C44:C50"/>
    <mergeCell ref="D44:E50"/>
    <mergeCell ref="C51:C63"/>
    <mergeCell ref="D51:E63"/>
    <mergeCell ref="C64:C78"/>
    <mergeCell ref="D64:E78"/>
    <mergeCell ref="C79:C96"/>
    <mergeCell ref="D79:E96"/>
    <mergeCell ref="C97:C103"/>
    <mergeCell ref="D97:E103"/>
    <mergeCell ref="C104:C109"/>
    <mergeCell ref="D104:E109"/>
    <mergeCell ref="C112:C117"/>
    <mergeCell ref="D112:E117"/>
    <mergeCell ref="C118:C122"/>
    <mergeCell ref="D118:E122"/>
    <mergeCell ref="C110:C111"/>
    <mergeCell ref="D110:E111"/>
    <mergeCell ref="C123:C128"/>
    <mergeCell ref="D123:E128"/>
    <mergeCell ref="C129:C140"/>
    <mergeCell ref="D129:E140"/>
    <mergeCell ref="C141:C150"/>
    <mergeCell ref="D141:E150"/>
    <mergeCell ref="B170:B175"/>
    <mergeCell ref="C170:C175"/>
    <mergeCell ref="D170:E175"/>
    <mergeCell ref="C151:C161"/>
    <mergeCell ref="D151:E161"/>
    <mergeCell ref="B162:B169"/>
    <mergeCell ref="C162:C169"/>
    <mergeCell ref="D162:E169"/>
  </mergeCells>
  <dataValidations count="4">
    <dataValidation showInputMessage="1" showErrorMessage="1" sqref="K10 K13 K21 K29 K41 K44 K51 K64 K79 K97 K104 K112 K118 K123 K129 K141 K151 K162 K170" xr:uid="{00000000-0002-0000-1100-000000000000}"/>
    <dataValidation type="date" operator="greaterThan" allowBlank="1" showInputMessage="1" showErrorMessage="1" error="يجب أن يكون التاريخ على الصياغة (يوم/شهر/سنة)" sqref="M7:N175" xr:uid="{00000000-0002-0000-1100-000001000000}">
      <formula1>44353</formula1>
    </dataValidation>
    <dataValidation operator="greaterThan" allowBlank="1" showInputMessage="1" showErrorMessage="1" error="يجب أن يكون التاريخ على الصياغة (يوم/شهر/سنة)" sqref="O7:P175" xr:uid="{BD385335-01BD-49F0-92E5-75932F304B6B}"/>
    <dataValidation type="date" operator="greaterThan" allowBlank="1" showInputMessage="1" showErrorMessage="1" sqref="Q7:Q175" xr:uid="{AB685191-4697-4A40-963F-6A7142228CA1}">
      <formula1>44718</formula1>
    </dataValidation>
  </dataValidations>
  <printOptions horizontalCentered="1" verticalCentered="1"/>
  <pageMargins left="0.7" right="0.7" top="0.75" bottom="0.75" header="0.3" footer="0.3"/>
  <pageSetup paperSize="9" orientation="landscape" r:id="rId1"/>
  <headerFooter differentFirst="1">
    <oddHeader>&amp;L&amp;"Times New Roman,Regular"&amp;12&amp;A&amp;R&amp;F&amp;C&amp;"Arial,Regular"&amp;09&amp;B&amp;K3EB43EPUBLIC</oddHeader>
    <oddFooter>&amp;R&amp;"Calibri"&amp;11&amp;K000000&amp;"Calibri"&amp;11&amp;K000000&amp;"Calibri"&amp;11&amp;K000000&amp;"Calibri"&amp;11&amp;K000000&amp;"Calibri"&amp;11&amp;K000000&amp;"Calibri"&amp;11&amp;K000000&amp;"Times New Roman,Regular"&amp;12  &amp;G | &amp;P</oddFooter>
    <evenHeader>&amp;L&amp;"Arial,Regular"&amp;09&amp;B&amp;K3EB43EPUBLIC</evenHeader>
    <firstHeader>&amp;R&amp;F&amp;L&amp;"Arial,Regular"&amp;09&amp;B&amp;K3EB43EPUBLIC</firstHeader>
    <firstFooter>&amp;R&amp;"Calibri"&amp;11&amp;K000000&amp;"Calibri"&amp;11&amp;K000000&amp;"Calibri"&amp;11&amp;K000000&amp;"Calibri"&amp;11&amp;K000000&amp;"Calibri"&amp;11&amp;K000000&amp;"Calibri"&amp;11&amp;K000000&amp;"Times New Roman,Regular"&amp;12  &amp;G | &amp;P</first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5" operator="equal" id="{8246F64B-68F5-4A06-BA5A-FDB691D561B9}">
            <xm:f>'Data Validation Lists'!$B$5</xm:f>
            <x14:dxf>
              <font>
                <color theme="0"/>
              </font>
              <fill>
                <patternFill>
                  <bgColor theme="0" tint="-0.499984740745262"/>
                </patternFill>
              </fill>
            </x14:dxf>
          </x14:cfRule>
          <x14:cfRule type="cellIs" priority="6" operator="equal" id="{DF04CAA8-2114-456F-92E1-3E5958F8FAE5}">
            <xm:f>'Data Validation Lists'!$B$4</xm:f>
            <x14:dxf>
              <font>
                <color theme="0"/>
              </font>
              <fill>
                <patternFill>
                  <bgColor rgb="FFFF0000"/>
                </patternFill>
              </fill>
            </x14:dxf>
          </x14:cfRule>
          <x14:cfRule type="cellIs" priority="7" operator="equal" id="{1E179889-3422-47EE-B05B-D51849BD66C4}">
            <xm:f>'Data Validation Lists'!$B$3</xm:f>
            <x14:dxf>
              <font>
                <color theme="0"/>
              </font>
              <fill>
                <patternFill>
                  <bgColor rgb="FFFFC000"/>
                </patternFill>
              </fill>
            </x14:dxf>
          </x14:cfRule>
          <x14:cfRule type="cellIs" priority="8" operator="equal" id="{32820E60-7483-4EBF-B4F0-2448FCB8418A}">
            <xm:f>'Data Validation Lists'!$B$2</xm:f>
            <x14:dxf>
              <font>
                <color theme="0"/>
              </font>
              <fill>
                <patternFill>
                  <fgColor rgb="FF92D050"/>
                  <bgColor rgb="FF70AD47"/>
                </patternFill>
              </fill>
            </x14:dxf>
          </x14:cfRule>
          <xm:sqref>K7</xm:sqref>
        </x14:conditionalFormatting>
        <x14:conditionalFormatting xmlns:xm="http://schemas.microsoft.com/office/excel/2006/main">
          <x14:cfRule type="cellIs" priority="1" operator="equal" id="{37CBC353-178E-4D32-9CC5-781F4305E479}">
            <xm:f>'Data Validation Lists'!$B$5</xm:f>
            <x14:dxf>
              <font>
                <color theme="0"/>
              </font>
              <fill>
                <patternFill>
                  <bgColor theme="0" tint="-0.499984740745262"/>
                </patternFill>
              </fill>
            </x14:dxf>
          </x14:cfRule>
          <x14:cfRule type="cellIs" priority="2" operator="equal" id="{668675C6-0083-4F4A-BCAD-CB47B992C7EB}">
            <xm:f>'Data Validation Lists'!$B$4</xm:f>
            <x14:dxf>
              <font>
                <color theme="0"/>
              </font>
              <fill>
                <patternFill>
                  <bgColor rgb="FFFF0000"/>
                </patternFill>
              </fill>
            </x14:dxf>
          </x14:cfRule>
          <x14:cfRule type="cellIs" priority="3" operator="equal" id="{2DD5A0D5-FBEC-476E-A494-963D8353EEBC}">
            <xm:f>'Data Validation Lists'!$B$3</xm:f>
            <x14:dxf>
              <font>
                <color theme="0"/>
              </font>
              <fill>
                <patternFill>
                  <bgColor rgb="FFFFC000"/>
                </patternFill>
              </fill>
            </x14:dxf>
          </x14:cfRule>
          <x14:cfRule type="cellIs" priority="4" operator="equal" id="{24161573-728E-4FFD-9024-D41E60AB66F0}">
            <xm:f>'Data Validation Lists'!$B$2</xm:f>
            <x14:dxf>
              <font>
                <color theme="0"/>
              </font>
              <fill>
                <patternFill>
                  <fgColor rgb="FF92D050"/>
                  <bgColor rgb="FF70AD47"/>
                </patternFill>
              </fill>
            </x14:dxf>
          </x14:cfRule>
          <xm:sqref>K8:K175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0000000-0002-0000-1100-000002000000}">
          <x14:formula1>
            <xm:f>'Data Validation Lists'!$B$2:$B$5</xm:f>
          </x14:formula1>
          <xm:sqref>K130:K140 K7:K9 K11:K12 K171:K175 K14:K20 K22:K28 K30:K40 K42:K43 K45:K50 K52:K63 K65:K78 K98:K103 K105:K111 K80:K96 K113:K117 K119:K122 K124:K128 K163:K169 K152:K161 K142:K150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UG322"/>
  <sheetViews>
    <sheetView rightToLeft="1" topLeftCell="A7" zoomScaleNormal="100" workbookViewId="0">
      <selection activeCell="K7" sqref="K7:K43"/>
    </sheetView>
  </sheetViews>
  <sheetFormatPr defaultColWidth="10.54296875" defaultRowHeight="18.5" x14ac:dyDescent="0.55000000000000004"/>
  <cols>
    <col min="1" max="1" width="7.1796875" style="48" customWidth="1"/>
    <col min="2" max="2" width="34" style="46" customWidth="1"/>
    <col min="3" max="3" width="25.1796875" style="46" customWidth="1"/>
    <col min="4" max="4" width="11.81640625" style="46" customWidth="1"/>
    <col min="5" max="5" width="72.81640625" style="46" customWidth="1"/>
    <col min="6" max="6" width="5.81640625" style="48" customWidth="1"/>
    <col min="7" max="14" width="24.81640625" style="48" customWidth="1"/>
    <col min="15" max="16384" width="10.54296875" style="46"/>
  </cols>
  <sheetData>
    <row r="1" spans="1:553" ht="20.149999999999999" customHeight="1" x14ac:dyDescent="0.55000000000000004">
      <c r="A1" s="72"/>
      <c r="B1" s="45"/>
      <c r="C1" s="45"/>
      <c r="D1" s="45"/>
      <c r="E1" s="140"/>
      <c r="F1" s="99"/>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row>
    <row r="2" spans="1:553" ht="133.5" customHeight="1" x14ac:dyDescent="0.55000000000000004">
      <c r="A2" s="73"/>
      <c r="B2" s="44"/>
      <c r="C2" s="44"/>
      <c r="D2" s="44"/>
      <c r="E2" s="50"/>
      <c r="F2" s="80"/>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row>
    <row r="3" spans="1:553" ht="64.5" customHeight="1" x14ac:dyDescent="0.55000000000000004">
      <c r="A3" s="73"/>
      <c r="B3" s="44"/>
      <c r="C3" s="44"/>
      <c r="D3" s="44"/>
      <c r="E3" s="50"/>
      <c r="F3" s="8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row>
    <row r="4" spans="1:553" x14ac:dyDescent="0.55000000000000004">
      <c r="A4" s="73"/>
      <c r="B4" s="44"/>
      <c r="C4" s="44"/>
      <c r="D4" s="44"/>
      <c r="E4" s="50"/>
      <c r="F4" s="8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row>
    <row r="5" spans="1:553" ht="33.65" customHeight="1" x14ac:dyDescent="0.55000000000000004">
      <c r="A5" s="135"/>
      <c r="B5" s="366" t="s">
        <v>145</v>
      </c>
      <c r="C5" s="367"/>
      <c r="D5" s="367"/>
      <c r="E5" s="368"/>
      <c r="F5" s="1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row>
    <row r="6" spans="1:553" x14ac:dyDescent="0.55000000000000004">
      <c r="A6" s="137"/>
      <c r="B6" s="44"/>
      <c r="C6" s="44"/>
      <c r="D6" s="44"/>
      <c r="E6" s="50"/>
      <c r="F6" s="13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row>
    <row r="7" spans="1:553" s="44" customFormat="1" ht="25" customHeight="1" x14ac:dyDescent="0.55000000000000004">
      <c r="A7" s="137"/>
      <c r="B7" s="372" t="s">
        <v>132</v>
      </c>
      <c r="C7" s="360"/>
      <c r="E7" s="206"/>
      <c r="F7" s="13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row>
    <row r="8" spans="1:553" s="44" customFormat="1" x14ac:dyDescent="0.55000000000000004">
      <c r="A8" s="137"/>
      <c r="B8" s="108" t="str">
        <f>'Data Validation Lists'!$B2</f>
        <v>مطبق كليًا  - Implemented</v>
      </c>
      <c r="C8" s="228">
        <f>SUM(C27,C45,C63,C80)</f>
        <v>47</v>
      </c>
      <c r="E8" s="210"/>
      <c r="F8" s="13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row>
    <row r="9" spans="1:553" s="44" customFormat="1" x14ac:dyDescent="0.55000000000000004">
      <c r="A9" s="137"/>
      <c r="B9" s="108" t="str">
        <f>'Data Validation Lists'!$B3</f>
        <v>مطبق جزئيًا  - Partially Implemented</v>
      </c>
      <c r="C9" s="228">
        <f>SUM(C28,C46,C64,C81)</f>
        <v>0</v>
      </c>
      <c r="E9" s="51"/>
      <c r="F9" s="13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row>
    <row r="10" spans="1:553" s="44" customFormat="1" x14ac:dyDescent="0.55000000000000004">
      <c r="A10" s="137"/>
      <c r="B10" s="108" t="str">
        <f>'Data Validation Lists'!$B4</f>
        <v>غير مطبق  - Not Implemented</v>
      </c>
      <c r="C10" s="228">
        <f>SUM(C29,C47,C65,C82)</f>
        <v>0</v>
      </c>
      <c r="E10" s="52"/>
      <c r="F10" s="13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row>
    <row r="11" spans="1:553" s="44" customFormat="1" x14ac:dyDescent="0.55000000000000004">
      <c r="A11" s="137"/>
      <c r="B11" s="108" t="str">
        <f>'Data Validation Lists'!$B5</f>
        <v>لاينطبق على الجهة  - Not Applicable</v>
      </c>
      <c r="C11" s="228">
        <f>SUM(C30,C48,C66,C83)</f>
        <v>0</v>
      </c>
      <c r="E11" s="53"/>
      <c r="F11" s="13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row>
    <row r="12" spans="1:553" s="44" customFormat="1" x14ac:dyDescent="0.55000000000000004">
      <c r="A12" s="137"/>
      <c r="B12" s="209"/>
      <c r="C12" s="209"/>
      <c r="E12" s="53"/>
      <c r="F12" s="13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row>
    <row r="13" spans="1:553" s="44" customFormat="1" x14ac:dyDescent="0.55000000000000004">
      <c r="A13" s="137"/>
      <c r="B13" s="209"/>
      <c r="C13" s="209"/>
      <c r="E13" s="53"/>
      <c r="F13" s="13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row>
    <row r="14" spans="1:553" s="44" customFormat="1" x14ac:dyDescent="0.55000000000000004">
      <c r="A14" s="137"/>
      <c r="B14" s="209"/>
      <c r="C14" s="209"/>
      <c r="E14" s="53"/>
      <c r="F14" s="13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row>
    <row r="15" spans="1:553" s="44" customFormat="1" x14ac:dyDescent="0.55000000000000004">
      <c r="A15" s="137"/>
      <c r="B15" s="209"/>
      <c r="C15" s="209"/>
      <c r="E15" s="53"/>
      <c r="F15" s="13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row>
    <row r="16" spans="1:553" s="44" customFormat="1" x14ac:dyDescent="0.55000000000000004">
      <c r="A16" s="137"/>
      <c r="B16" s="209"/>
      <c r="C16" s="209"/>
      <c r="E16" s="53"/>
      <c r="F16" s="13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row>
    <row r="17" spans="1:553" s="44" customFormat="1" x14ac:dyDescent="0.55000000000000004">
      <c r="A17" s="137"/>
      <c r="B17" s="202"/>
      <c r="C17" s="54"/>
      <c r="D17" s="47"/>
      <c r="E17" s="55"/>
      <c r="F17" s="13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row>
    <row r="18" spans="1:553" s="44" customFormat="1" x14ac:dyDescent="0.55000000000000004">
      <c r="A18" s="137"/>
      <c r="D18" s="47"/>
      <c r="E18" s="55"/>
      <c r="F18" s="13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row>
    <row r="19" spans="1:553" s="44" customFormat="1" ht="20.5" x14ac:dyDescent="0.55000000000000004">
      <c r="A19" s="141"/>
      <c r="B19" s="56"/>
      <c r="C19" s="376"/>
      <c r="D19" s="376"/>
      <c r="E19" s="377"/>
      <c r="F19" s="13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row>
    <row r="20" spans="1:553" s="44" customFormat="1" ht="20.5" x14ac:dyDescent="0.55000000000000004">
      <c r="A20" s="137"/>
      <c r="B20" s="57"/>
      <c r="C20" s="205"/>
      <c r="D20" s="205"/>
      <c r="E20" s="205"/>
      <c r="F20" s="13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row>
    <row r="21" spans="1:553" s="44" customFormat="1" ht="20.5" x14ac:dyDescent="0.55000000000000004">
      <c r="A21" s="137"/>
      <c r="B21" s="57"/>
      <c r="C21" s="205"/>
      <c r="D21" s="205"/>
      <c r="E21" s="205"/>
      <c r="F21" s="13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row>
    <row r="22" spans="1:553" s="44" customFormat="1" x14ac:dyDescent="0.55000000000000004">
      <c r="A22" s="142"/>
      <c r="B22" s="58"/>
      <c r="C22" s="361"/>
      <c r="D22" s="361"/>
      <c r="E22" s="362"/>
      <c r="F22" s="80"/>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row>
    <row r="23" spans="1:553" ht="24.5" x14ac:dyDescent="0.55000000000000004">
      <c r="A23" s="135"/>
      <c r="B23" s="363" t="s">
        <v>133</v>
      </c>
      <c r="C23" s="364"/>
      <c r="D23" s="364"/>
      <c r="E23" s="365"/>
      <c r="F23" s="136"/>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row>
    <row r="24" spans="1:553" s="44" customFormat="1" x14ac:dyDescent="0.55000000000000004">
      <c r="A24" s="137"/>
      <c r="B24" s="356"/>
      <c r="C24" s="356"/>
      <c r="D24" s="357"/>
      <c r="E24" s="358"/>
      <c r="F24" s="13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row>
    <row r="25" spans="1:553" s="44" customFormat="1" x14ac:dyDescent="0.55000000000000004">
      <c r="A25" s="137"/>
      <c r="B25" s="356"/>
      <c r="C25" s="356"/>
      <c r="D25" s="207"/>
      <c r="E25" s="53"/>
      <c r="F25" s="13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row>
    <row r="26" spans="1:553" s="44" customFormat="1" ht="20.5" x14ac:dyDescent="0.55000000000000004">
      <c r="A26" s="137"/>
      <c r="B26" s="359" t="s">
        <v>132</v>
      </c>
      <c r="C26" s="360"/>
      <c r="D26" s="49"/>
      <c r="E26" s="59"/>
      <c r="F26" s="13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row>
    <row r="27" spans="1:553" s="44" customFormat="1" x14ac:dyDescent="0.55000000000000004">
      <c r="A27" s="137"/>
      <c r="B27" s="109" t="str">
        <f>'Data Validation Lists'!$B2</f>
        <v>مطبق كليًا  - Implemented</v>
      </c>
      <c r="C27" s="223">
        <f>COUNTIFS('حالة الالتزام بالضوابط للمرفق 4'!K7:K43,'Data Validation Lists'!B2,'حالة الالتزام بالضوابط للمرفق 4'!F7:F43,"أساسي
Main Control",'حالة الالتزام بالضوابط للمرفق 4'!I7:I43,'Data Validation Lists'!B12)</f>
        <v>17</v>
      </c>
      <c r="D27" s="47"/>
      <c r="E27" s="55"/>
      <c r="F27" s="13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row>
    <row r="28" spans="1:553" s="44" customFormat="1" ht="20.5" x14ac:dyDescent="0.55000000000000004">
      <c r="A28" s="137"/>
      <c r="B28" s="109" t="str">
        <f>'Data Validation Lists'!$B3</f>
        <v>مطبق جزئيًا  - Partially Implemented</v>
      </c>
      <c r="C28" s="223">
        <f>COUNTIFS('حالة الالتزام بالضوابط للمرفق 4'!K7:K43,'Data Validation Lists'!B3,'حالة الالتزام بالضوابط للمرفق 4'!F7:F43,"أساسي
Main Control",'حالة الالتزام بالضوابط للمرفق 4'!I7:I43,'Data Validation Lists'!B12)</f>
        <v>0</v>
      </c>
      <c r="D28" s="205"/>
      <c r="E28" s="206"/>
      <c r="F28" s="13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row>
    <row r="29" spans="1:553" s="44" customFormat="1" x14ac:dyDescent="0.55000000000000004">
      <c r="A29" s="137"/>
      <c r="B29" s="109" t="str">
        <f>'Data Validation Lists'!$B4</f>
        <v>غير مطبق  - Not Implemented</v>
      </c>
      <c r="C29" s="223">
        <f>COUNTIFS('حالة الالتزام بالضوابط للمرفق 4'!K7:K43,'Data Validation Lists'!B4,'حالة الالتزام بالضوابط للمرفق 4'!F7:F43,"أساسي
Main Control",'حالة الالتزام بالضوابط للمرفق 4'!I7:I43,'Data Validation Lists'!B12)</f>
        <v>0</v>
      </c>
      <c r="D29" s="209"/>
      <c r="E29" s="210"/>
      <c r="F29" s="13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row>
    <row r="30" spans="1:553" s="44" customFormat="1" x14ac:dyDescent="0.55000000000000004">
      <c r="A30" s="73"/>
      <c r="B30" s="109" t="str">
        <f>'Data Validation Lists'!$B5</f>
        <v>لاينطبق على الجهة  - Not Applicable</v>
      </c>
      <c r="C30" s="223">
        <f>COUNTIFS('حالة الالتزام بالضوابط للمرفق 4'!K7:K43,'Data Validation Lists'!B5,'حالة الالتزام بالضوابط للمرفق 4'!F7:F43,"أساسي
Main Control",'حالة الالتزام بالضوابط للمرفق 4'!I7:I43,'Data Validation Lists'!B12)</f>
        <v>0</v>
      </c>
      <c r="D30" s="60"/>
      <c r="E30" s="51"/>
      <c r="F30" s="80"/>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row>
    <row r="31" spans="1:553" s="44" customFormat="1" x14ac:dyDescent="0.55000000000000004">
      <c r="A31" s="73"/>
      <c r="B31" s="61"/>
      <c r="C31" s="61"/>
      <c r="D31" s="207"/>
      <c r="E31" s="53"/>
      <c r="F31" s="80"/>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row>
    <row r="32" spans="1:553" s="44" customFormat="1" x14ac:dyDescent="0.55000000000000004">
      <c r="A32" s="73"/>
      <c r="B32" s="62"/>
      <c r="C32" s="63"/>
      <c r="D32" s="49"/>
      <c r="E32" s="59"/>
      <c r="F32" s="80"/>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row>
    <row r="33" spans="1:553" s="44" customFormat="1" x14ac:dyDescent="0.55000000000000004">
      <c r="A33" s="73"/>
      <c r="B33" s="62"/>
      <c r="C33" s="63"/>
      <c r="D33" s="49"/>
      <c r="E33" s="59"/>
      <c r="F33" s="80"/>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row>
    <row r="34" spans="1:553" s="44" customFormat="1" x14ac:dyDescent="0.55000000000000004">
      <c r="A34" s="73"/>
      <c r="B34" s="62"/>
      <c r="C34" s="63"/>
      <c r="D34" s="49"/>
      <c r="E34" s="59"/>
      <c r="F34" s="80"/>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row>
    <row r="35" spans="1:553" s="44" customFormat="1" x14ac:dyDescent="0.55000000000000004">
      <c r="A35" s="135"/>
      <c r="D35" s="47"/>
      <c r="E35" s="55"/>
      <c r="F35" s="136"/>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row>
    <row r="36" spans="1:553" s="44" customFormat="1" ht="20.5" x14ac:dyDescent="0.55000000000000004">
      <c r="A36" s="137"/>
      <c r="B36" s="57"/>
      <c r="C36" s="351"/>
      <c r="D36" s="351"/>
      <c r="E36" s="352"/>
      <c r="F36" s="13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row>
    <row r="37" spans="1:553" s="44" customFormat="1" ht="20.5" x14ac:dyDescent="0.55000000000000004">
      <c r="A37" s="137"/>
      <c r="B37" s="57"/>
      <c r="C37" s="205"/>
      <c r="D37" s="205"/>
      <c r="E37" s="206"/>
      <c r="F37" s="13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row>
    <row r="38" spans="1:553" s="44" customFormat="1" ht="20.5" x14ac:dyDescent="0.55000000000000004">
      <c r="A38" s="141"/>
      <c r="B38" s="56"/>
      <c r="C38" s="211"/>
      <c r="D38" s="211"/>
      <c r="E38" s="212"/>
      <c r="F38" s="13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row>
    <row r="39" spans="1:553" s="44" customFormat="1" ht="20.5" x14ac:dyDescent="0.55000000000000004">
      <c r="A39" s="137"/>
      <c r="B39" s="57"/>
      <c r="C39" s="205"/>
      <c r="D39" s="205"/>
      <c r="E39" s="205"/>
      <c r="F39" s="13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row>
    <row r="40" spans="1:553" s="44" customFormat="1" x14ac:dyDescent="0.55000000000000004">
      <c r="A40" s="143"/>
      <c r="B40" s="58"/>
      <c r="C40" s="361"/>
      <c r="D40" s="361"/>
      <c r="E40" s="362"/>
      <c r="F40" s="13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row>
    <row r="41" spans="1:553" ht="24.5" x14ac:dyDescent="0.55000000000000004">
      <c r="A41" s="135"/>
      <c r="B41" s="373" t="s">
        <v>134</v>
      </c>
      <c r="C41" s="374"/>
      <c r="D41" s="374"/>
      <c r="E41" s="375"/>
      <c r="F41" s="136"/>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row>
    <row r="42" spans="1:553" s="44" customFormat="1" x14ac:dyDescent="0.55000000000000004">
      <c r="A42" s="137"/>
      <c r="B42" s="356"/>
      <c r="C42" s="356"/>
      <c r="D42" s="357"/>
      <c r="E42" s="358"/>
      <c r="F42" s="13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row>
    <row r="43" spans="1:553" s="44" customFormat="1" x14ac:dyDescent="0.55000000000000004">
      <c r="A43" s="137"/>
      <c r="B43" s="356"/>
      <c r="C43" s="356"/>
      <c r="D43" s="207"/>
      <c r="E43" s="53"/>
      <c r="F43" s="13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row>
    <row r="44" spans="1:553" s="44" customFormat="1" ht="20.5" x14ac:dyDescent="0.55000000000000004">
      <c r="A44" s="137"/>
      <c r="B44" s="359" t="s">
        <v>132</v>
      </c>
      <c r="C44" s="360"/>
      <c r="D44" s="49"/>
      <c r="E44" s="59"/>
      <c r="F44" s="13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row>
    <row r="45" spans="1:553" s="44" customFormat="1" x14ac:dyDescent="0.55000000000000004">
      <c r="A45" s="137"/>
      <c r="B45" s="109" t="str">
        <f>'Data Validation Lists'!$B2</f>
        <v>مطبق كليًا  - Implemented</v>
      </c>
      <c r="C45" s="228">
        <f>COUNTIFS('حالة الالتزام بالضوابط للمرفق 4'!K44:K161,'Data Validation Lists'!B2,'حالة الالتزام بالضوابط للمرفق 4'!F44:F161,"أساسي
Main Control",'حالة الالتزام بالضوابط للمرفق 4'!I44:I161,'Data Validation Lists'!B12)</f>
        <v>26</v>
      </c>
      <c r="D45" s="47"/>
      <c r="E45" s="55"/>
      <c r="F45" s="13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row>
    <row r="46" spans="1:553" s="44" customFormat="1" ht="20.5" x14ac:dyDescent="0.55000000000000004">
      <c r="A46" s="137"/>
      <c r="B46" s="109" t="str">
        <f>'Data Validation Lists'!$B3</f>
        <v>مطبق جزئيًا  - Partially Implemented</v>
      </c>
      <c r="C46" s="228">
        <f>COUNTIFS('حالة الالتزام بالضوابط للمرفق 4'!K44:K161,'Data Validation Lists'!B3,'حالة الالتزام بالضوابط للمرفق 4'!F44:F161,"أساسي
Main Control",'حالة الالتزام بالضوابط للمرفق 4'!I44:I161,'Data Validation Lists'!B12)</f>
        <v>0</v>
      </c>
      <c r="D46" s="205"/>
      <c r="E46" s="206"/>
      <c r="F46" s="13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row>
    <row r="47" spans="1:553" s="44" customFormat="1" x14ac:dyDescent="0.55000000000000004">
      <c r="A47" s="137"/>
      <c r="B47" s="109" t="str">
        <f>'Data Validation Lists'!$B4</f>
        <v>غير مطبق  - Not Implemented</v>
      </c>
      <c r="C47" s="228">
        <f>COUNTIFS('حالة الالتزام بالضوابط للمرفق 4'!K44:K161,'Data Validation Lists'!B4,'حالة الالتزام بالضوابط للمرفق 4'!F44:F161,"أساسي
Main Control",'حالة الالتزام بالضوابط للمرفق 4'!I44:I161,'Data Validation Lists'!B12)</f>
        <v>0</v>
      </c>
      <c r="D47" s="209"/>
      <c r="E47" s="210"/>
      <c r="F47" s="13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row>
    <row r="48" spans="1:553" s="44" customFormat="1" x14ac:dyDescent="0.55000000000000004">
      <c r="A48" s="73"/>
      <c r="B48" s="109" t="str">
        <f>'Data Validation Lists'!$B5</f>
        <v>لاينطبق على الجهة  - Not Applicable</v>
      </c>
      <c r="C48" s="228">
        <f>COUNTIFS('حالة الالتزام بالضوابط للمرفق 4'!K44:K161,'Data Validation Lists'!B5,'حالة الالتزام بالضوابط للمرفق 4'!F44:F161,"أساسي
Main Control",'حالة الالتزام بالضوابط للمرفق 4'!I44:I161,'Data Validation Lists'!B12)</f>
        <v>0</v>
      </c>
      <c r="D48" s="60"/>
      <c r="E48" s="51"/>
      <c r="F48" s="80"/>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row>
    <row r="49" spans="1:553" s="44" customFormat="1" x14ac:dyDescent="0.55000000000000004">
      <c r="A49" s="73"/>
      <c r="B49" s="61"/>
      <c r="C49" s="61"/>
      <c r="D49" s="207"/>
      <c r="E49" s="53"/>
      <c r="F49" s="80"/>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row>
    <row r="50" spans="1:553" s="44" customFormat="1" x14ac:dyDescent="0.55000000000000004">
      <c r="A50" s="73"/>
      <c r="B50" s="62"/>
      <c r="C50" s="63"/>
      <c r="D50" s="49"/>
      <c r="E50" s="59"/>
      <c r="F50" s="80"/>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row>
    <row r="51" spans="1:553" s="44" customFormat="1" x14ac:dyDescent="0.55000000000000004">
      <c r="A51" s="73"/>
      <c r="B51" s="62"/>
      <c r="C51" s="63"/>
      <c r="D51" s="49"/>
      <c r="E51" s="59"/>
      <c r="F51" s="80"/>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row>
    <row r="52" spans="1:553" s="44" customFormat="1" x14ac:dyDescent="0.55000000000000004">
      <c r="A52" s="73"/>
      <c r="B52" s="62"/>
      <c r="C52" s="63"/>
      <c r="D52" s="49"/>
      <c r="E52" s="59"/>
      <c r="F52" s="80"/>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row>
    <row r="53" spans="1:553" s="44" customFormat="1" x14ac:dyDescent="0.55000000000000004">
      <c r="A53" s="135"/>
      <c r="D53" s="47"/>
      <c r="E53" s="55"/>
      <c r="F53" s="136"/>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row>
    <row r="54" spans="1:553" s="44" customFormat="1" ht="20.5" x14ac:dyDescent="0.55000000000000004">
      <c r="A54" s="137"/>
      <c r="B54" s="57"/>
      <c r="C54" s="351"/>
      <c r="D54" s="351"/>
      <c r="E54" s="352"/>
      <c r="F54" s="13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row>
    <row r="55" spans="1:553" s="44" customFormat="1" x14ac:dyDescent="0.55000000000000004">
      <c r="A55" s="137"/>
      <c r="B55" s="113"/>
      <c r="C55" s="370"/>
      <c r="D55" s="370"/>
      <c r="E55" s="371"/>
      <c r="F55" s="13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row>
    <row r="56" spans="1:553" s="44" customFormat="1" x14ac:dyDescent="0.55000000000000004">
      <c r="A56" s="141"/>
      <c r="B56" s="64"/>
      <c r="C56" s="65"/>
      <c r="D56" s="65"/>
      <c r="E56" s="66"/>
      <c r="F56" s="13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row>
    <row r="57" spans="1:553" s="44" customFormat="1" x14ac:dyDescent="0.55000000000000004">
      <c r="A57" s="137"/>
      <c r="B57" s="113"/>
      <c r="C57" s="209"/>
      <c r="D57" s="209"/>
      <c r="E57" s="209"/>
      <c r="F57" s="13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row>
    <row r="58" spans="1:553" s="44" customFormat="1" ht="15" customHeight="1" x14ac:dyDescent="0.55000000000000004">
      <c r="A58" s="143"/>
      <c r="B58" s="67"/>
      <c r="C58" s="67"/>
      <c r="D58" s="68"/>
      <c r="E58" s="69"/>
      <c r="F58" s="13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row>
    <row r="59" spans="1:553" ht="24.5" x14ac:dyDescent="0.55000000000000004">
      <c r="A59" s="135"/>
      <c r="B59" s="353" t="s">
        <v>135</v>
      </c>
      <c r="C59" s="354"/>
      <c r="D59" s="354"/>
      <c r="E59" s="355"/>
      <c r="F59" s="136"/>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row>
    <row r="60" spans="1:553" s="44" customFormat="1" x14ac:dyDescent="0.55000000000000004">
      <c r="A60" s="137"/>
      <c r="B60" s="356"/>
      <c r="C60" s="356"/>
      <c r="D60" s="357"/>
      <c r="E60" s="358"/>
      <c r="F60" s="13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row>
    <row r="61" spans="1:553" s="44" customFormat="1" x14ac:dyDescent="0.55000000000000004">
      <c r="A61" s="137"/>
      <c r="B61" s="356"/>
      <c r="C61" s="356"/>
      <c r="D61" s="207"/>
      <c r="E61" s="53"/>
      <c r="F61" s="13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row>
    <row r="62" spans="1:553" s="44" customFormat="1" ht="20.5" x14ac:dyDescent="0.55000000000000004">
      <c r="A62" s="137"/>
      <c r="B62" s="359" t="s">
        <v>132</v>
      </c>
      <c r="C62" s="360"/>
      <c r="D62" s="49"/>
      <c r="E62" s="59"/>
      <c r="F62" s="13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row>
    <row r="63" spans="1:553" s="44" customFormat="1" x14ac:dyDescent="0.55000000000000004">
      <c r="A63" s="137"/>
      <c r="B63" s="109" t="str">
        <f>'Data Validation Lists'!$B2</f>
        <v>مطبق كليًا  - Implemented</v>
      </c>
      <c r="C63" s="228">
        <f>COUNTIFS('حالة الالتزام بالضوابط للمرفق 4'!K162:K169,'Data Validation Lists'!B2,'حالة الالتزام بالضوابط للمرفق 4'!F162:F169,"أساسي
Main Control",'حالة الالتزام بالضوابط للمرفق 4'!I162:I169,'Data Validation Lists'!B12)</f>
        <v>2</v>
      </c>
      <c r="D63" s="47"/>
      <c r="E63" s="55"/>
      <c r="F63" s="13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row>
    <row r="64" spans="1:553" s="44" customFormat="1" ht="20.5" x14ac:dyDescent="0.55000000000000004">
      <c r="A64" s="137"/>
      <c r="B64" s="109" t="str">
        <f>'Data Validation Lists'!$B3</f>
        <v>مطبق جزئيًا  - Partially Implemented</v>
      </c>
      <c r="C64" s="228">
        <f>COUNTIFS('حالة الالتزام بالضوابط للمرفق 4'!K162:K169,'Data Validation Lists'!B3,'حالة الالتزام بالضوابط للمرفق 4'!F162:F169,"أساسي
Main Control",'حالة الالتزام بالضوابط للمرفق 4'!I162:I169,'Data Validation Lists'!B12)</f>
        <v>0</v>
      </c>
      <c r="D64" s="205"/>
      <c r="E64" s="206"/>
      <c r="F64" s="13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row>
    <row r="65" spans="1:553" s="44" customFormat="1" x14ac:dyDescent="0.55000000000000004">
      <c r="A65" s="137"/>
      <c r="B65" s="109" t="str">
        <f>'Data Validation Lists'!$B4</f>
        <v>غير مطبق  - Not Implemented</v>
      </c>
      <c r="C65" s="228">
        <f>COUNTIFS('حالة الالتزام بالضوابط للمرفق 4'!K162:K169,'Data Validation Lists'!B4,'حالة الالتزام بالضوابط للمرفق 4'!F162:F169,"أساسي
Main Control",'حالة الالتزام بالضوابط للمرفق 4'!I162:I169,'Data Validation Lists'!B12)</f>
        <v>0</v>
      </c>
      <c r="D65" s="209"/>
      <c r="E65" s="210"/>
      <c r="F65" s="13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row>
    <row r="66" spans="1:553" s="44" customFormat="1" x14ac:dyDescent="0.55000000000000004">
      <c r="A66" s="73"/>
      <c r="B66" s="109" t="str">
        <f>'Data Validation Lists'!$B5</f>
        <v>لاينطبق على الجهة  - Not Applicable</v>
      </c>
      <c r="C66" s="228">
        <f>COUNTIFS('حالة الالتزام بالضوابط للمرفق 4'!K162:K169,'Data Validation Lists'!B5,'حالة الالتزام بالضوابط للمرفق 4'!F162:F169,"أساسي
Main Control",'حالة الالتزام بالضوابط للمرفق 4'!I162:I169,'Data Validation Lists'!B12)</f>
        <v>0</v>
      </c>
      <c r="D66" s="60"/>
      <c r="E66" s="51"/>
      <c r="F66" s="80"/>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row>
    <row r="67" spans="1:553" s="44" customFormat="1" x14ac:dyDescent="0.55000000000000004">
      <c r="A67" s="73"/>
      <c r="B67" s="61"/>
      <c r="C67" s="61"/>
      <c r="D67" s="207"/>
      <c r="E67" s="53"/>
      <c r="F67" s="80"/>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row>
    <row r="68" spans="1:553" s="44" customFormat="1" x14ac:dyDescent="0.55000000000000004">
      <c r="A68" s="73"/>
      <c r="B68" s="62"/>
      <c r="C68" s="63"/>
      <c r="D68" s="49"/>
      <c r="E68" s="59"/>
      <c r="F68" s="80"/>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row>
    <row r="69" spans="1:553" s="44" customFormat="1" x14ac:dyDescent="0.55000000000000004">
      <c r="A69" s="73"/>
      <c r="B69" s="62"/>
      <c r="C69" s="63"/>
      <c r="D69" s="49"/>
      <c r="E69" s="59"/>
      <c r="F69" s="80"/>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row>
    <row r="70" spans="1:553" s="44" customFormat="1" x14ac:dyDescent="0.55000000000000004">
      <c r="A70" s="73"/>
      <c r="B70" s="62"/>
      <c r="C70" s="63"/>
      <c r="D70" s="49"/>
      <c r="E70" s="59"/>
      <c r="F70" s="80"/>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row>
    <row r="71" spans="1:553" s="44" customFormat="1" x14ac:dyDescent="0.55000000000000004">
      <c r="A71" s="135"/>
      <c r="D71" s="47"/>
      <c r="E71" s="55"/>
      <c r="F71" s="136"/>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row>
    <row r="72" spans="1:553" s="44" customFormat="1" ht="20.5" x14ac:dyDescent="0.55000000000000004">
      <c r="A72" s="137"/>
      <c r="B72" s="57"/>
      <c r="C72" s="351"/>
      <c r="D72" s="351"/>
      <c r="E72" s="352"/>
      <c r="F72" s="13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row>
    <row r="73" spans="1:553" s="44" customFormat="1" ht="20.5" x14ac:dyDescent="0.55000000000000004">
      <c r="A73" s="141"/>
      <c r="B73" s="56"/>
      <c r="C73" s="211"/>
      <c r="D73" s="211"/>
      <c r="E73" s="212"/>
      <c r="F73" s="13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row>
    <row r="74" spans="1:553" s="44" customFormat="1" ht="20.5" x14ac:dyDescent="0.55000000000000004">
      <c r="A74" s="137"/>
      <c r="B74" s="57"/>
      <c r="C74" s="205"/>
      <c r="D74" s="205"/>
      <c r="E74" s="205"/>
      <c r="F74" s="13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row>
    <row r="75" spans="1:553" s="44" customFormat="1" x14ac:dyDescent="0.55000000000000004">
      <c r="A75" s="143"/>
      <c r="B75" s="58"/>
      <c r="C75" s="361"/>
      <c r="D75" s="361"/>
      <c r="E75" s="362"/>
      <c r="F75" s="13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row>
    <row r="76" spans="1:553" ht="24.5" x14ac:dyDescent="0.55000000000000004">
      <c r="A76" s="135"/>
      <c r="B76" s="363" t="s">
        <v>136</v>
      </c>
      <c r="C76" s="364"/>
      <c r="D76" s="364"/>
      <c r="E76" s="365"/>
      <c r="F76" s="136"/>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row>
    <row r="77" spans="1:553" s="44" customFormat="1" x14ac:dyDescent="0.55000000000000004">
      <c r="A77" s="137"/>
      <c r="B77" s="356"/>
      <c r="C77" s="356"/>
      <c r="D77" s="357"/>
      <c r="E77" s="358"/>
      <c r="F77" s="13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row>
    <row r="78" spans="1:553" s="44" customFormat="1" x14ac:dyDescent="0.55000000000000004">
      <c r="A78" s="137"/>
      <c r="B78" s="356"/>
      <c r="C78" s="356"/>
      <c r="D78" s="207"/>
      <c r="E78" s="53"/>
      <c r="F78" s="13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row>
    <row r="79" spans="1:553" s="44" customFormat="1" ht="20.5" x14ac:dyDescent="0.55000000000000004">
      <c r="A79" s="137"/>
      <c r="B79" s="359" t="s">
        <v>132</v>
      </c>
      <c r="C79" s="360"/>
      <c r="D79" s="49"/>
      <c r="E79" s="59"/>
      <c r="F79" s="13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row>
    <row r="80" spans="1:553" s="44" customFormat="1" x14ac:dyDescent="0.55000000000000004">
      <c r="A80" s="137"/>
      <c r="B80" s="109" t="str">
        <f>'Data Validation Lists'!$B2</f>
        <v>مطبق كليًا  - Implemented</v>
      </c>
      <c r="C80" s="228">
        <f>COUNTIFS('حالة الالتزام بالضوابط للمرفق 4'!K170:K175,'Data Validation Lists'!B2,'حالة الالتزام بالضوابط للمرفق 4'!F170:F175,"أساسي
Main Control",'حالة الالتزام بالضوابط للمرفق 4'!I170:I175,'Data Validation Lists'!B12)</f>
        <v>2</v>
      </c>
      <c r="D80" s="47"/>
      <c r="E80" s="55"/>
      <c r="F80" s="13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row>
    <row r="81" spans="1:553" s="44" customFormat="1" ht="20.5" x14ac:dyDescent="0.55000000000000004">
      <c r="A81" s="137"/>
      <c r="B81" s="109" t="str">
        <f>'Data Validation Lists'!$B3</f>
        <v>مطبق جزئيًا  - Partially Implemented</v>
      </c>
      <c r="C81" s="228">
        <f>COUNTIFS('حالة الالتزام بالضوابط للمرفق 4'!K170:K175,'Data Validation Lists'!B3,'حالة الالتزام بالضوابط للمرفق 4'!F170:F175,"أساسي
Main Control",'حالة الالتزام بالضوابط للمرفق 4'!I170:I175,'Data Validation Lists'!B12)</f>
        <v>0</v>
      </c>
      <c r="D81" s="205"/>
      <c r="E81" s="206"/>
      <c r="F81" s="13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row>
    <row r="82" spans="1:553" s="44" customFormat="1" x14ac:dyDescent="0.55000000000000004">
      <c r="A82" s="137"/>
      <c r="B82" s="109" t="str">
        <f>'Data Validation Lists'!$B4</f>
        <v>غير مطبق  - Not Implemented</v>
      </c>
      <c r="C82" s="228">
        <f>COUNTIFS('حالة الالتزام بالضوابط للمرفق 4'!K170:K175,'Data Validation Lists'!B4,'حالة الالتزام بالضوابط للمرفق 4'!F170:F175,"أساسي
Main Control",'حالة الالتزام بالضوابط للمرفق 4'!I170:I175,'Data Validation Lists'!B12)</f>
        <v>0</v>
      </c>
      <c r="D82" s="209"/>
      <c r="E82" s="210"/>
      <c r="F82" s="13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row>
    <row r="83" spans="1:553" s="44" customFormat="1" x14ac:dyDescent="0.55000000000000004">
      <c r="A83" s="73"/>
      <c r="B83" s="109" t="str">
        <f>'Data Validation Lists'!$B5</f>
        <v>لاينطبق على الجهة  - Not Applicable</v>
      </c>
      <c r="C83" s="228">
        <f>COUNTIFS('حالة الالتزام بالضوابط للمرفق 4'!K170:K175,'Data Validation Lists'!B5,'حالة الالتزام بالضوابط للمرفق 4'!F170:F175,"أساسي
Main Control",'حالة الالتزام بالضوابط للمرفق 4'!I170:I175,'Data Validation Lists'!B12)</f>
        <v>0</v>
      </c>
      <c r="D83" s="60"/>
      <c r="E83" s="51"/>
      <c r="F83" s="80"/>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row>
    <row r="84" spans="1:553" s="44" customFormat="1" x14ac:dyDescent="0.55000000000000004">
      <c r="A84" s="73"/>
      <c r="B84" s="61"/>
      <c r="C84" s="61"/>
      <c r="D84" s="207"/>
      <c r="E84" s="53"/>
      <c r="F84" s="80"/>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row>
    <row r="85" spans="1:553" s="44" customFormat="1" x14ac:dyDescent="0.55000000000000004">
      <c r="A85" s="73"/>
      <c r="B85" s="62"/>
      <c r="C85" s="63"/>
      <c r="D85" s="49"/>
      <c r="E85" s="59"/>
      <c r="F85" s="80"/>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row>
    <row r="86" spans="1:553" s="44" customFormat="1" x14ac:dyDescent="0.55000000000000004">
      <c r="A86" s="73"/>
      <c r="B86" s="62"/>
      <c r="C86" s="63"/>
      <c r="D86" s="49"/>
      <c r="E86" s="59"/>
      <c r="F86" s="80"/>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row>
    <row r="87" spans="1:553" s="44" customFormat="1" x14ac:dyDescent="0.55000000000000004">
      <c r="A87" s="73"/>
      <c r="B87" s="62"/>
      <c r="C87" s="63"/>
      <c r="D87" s="49"/>
      <c r="E87" s="59"/>
      <c r="F87" s="80"/>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row>
    <row r="88" spans="1:553" s="44" customFormat="1" x14ac:dyDescent="0.55000000000000004">
      <c r="A88" s="135"/>
      <c r="D88" s="47"/>
      <c r="E88" s="55"/>
      <c r="F88" s="136"/>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row>
    <row r="89" spans="1:553" s="44" customFormat="1" ht="20.5" x14ac:dyDescent="0.55000000000000004">
      <c r="A89" s="137"/>
      <c r="B89" s="57"/>
      <c r="C89" s="351"/>
      <c r="D89" s="351"/>
      <c r="E89" s="352"/>
      <c r="F89" s="13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row>
    <row r="90" spans="1:553" s="44" customFormat="1" x14ac:dyDescent="0.55000000000000004">
      <c r="A90" s="137"/>
      <c r="B90" s="356"/>
      <c r="C90" s="356"/>
      <c r="D90" s="207"/>
      <c r="E90" s="53"/>
      <c r="F90" s="13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row>
    <row r="91" spans="1:553" s="44" customFormat="1" x14ac:dyDescent="0.55000000000000004">
      <c r="A91" s="141"/>
      <c r="B91" s="369"/>
      <c r="C91" s="369"/>
      <c r="D91" s="208"/>
      <c r="E91" s="70"/>
      <c r="F91" s="13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row>
    <row r="92" spans="1:553" s="44" customFormat="1" ht="15" customHeight="1" x14ac:dyDescent="0.55000000000000004">
      <c r="A92" s="137"/>
      <c r="B92" s="202"/>
      <c r="C92" s="54"/>
      <c r="D92" s="47"/>
      <c r="E92" s="47"/>
      <c r="F92" s="13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row>
    <row r="93" spans="1:553" s="44" customFormat="1" ht="15" customHeight="1" x14ac:dyDescent="0.55000000000000004">
      <c r="A93" s="137"/>
      <c r="B93" s="202"/>
      <c r="C93" s="54"/>
      <c r="D93" s="47"/>
      <c r="E93" s="47"/>
      <c r="F93" s="13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row>
    <row r="94" spans="1:553" s="44" customFormat="1" ht="19" thickBot="1" x14ac:dyDescent="0.6">
      <c r="A94" s="139" t="s">
        <v>421</v>
      </c>
      <c r="B94" s="125" t="str">
        <f>الرئيسية!D11</f>
        <v>عام</v>
      </c>
      <c r="C94" s="125"/>
      <c r="D94" s="203" t="s">
        <v>422</v>
      </c>
      <c r="E94" s="125" t="str">
        <f>الرئيسية!G11</f>
        <v>أبيض</v>
      </c>
      <c r="F94" s="126"/>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row>
    <row r="95" spans="1:553" s="44" customFormat="1" x14ac:dyDescent="0.550000000000000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row>
    <row r="96" spans="1:553" s="44" customFormat="1" ht="24.65" customHeight="1" x14ac:dyDescent="0.550000000000000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row>
    <row r="97" spans="1:519" s="44" customFormat="1" x14ac:dyDescent="0.550000000000000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row>
    <row r="98" spans="1:519" s="44" customFormat="1" x14ac:dyDescent="0.550000000000000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row>
    <row r="99" spans="1:519" s="44" customFormat="1" x14ac:dyDescent="0.550000000000000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row>
    <row r="100" spans="1:519" s="44" customFormat="1" ht="1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row>
    <row r="101" spans="1:519" s="44" customFormat="1" ht="1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row>
    <row r="102" spans="1:519" s="44" customFormat="1" ht="1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row>
    <row r="103" spans="1:519" s="44" customFormat="1" ht="15" customHeight="1" x14ac:dyDescent="0.550000000000000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row>
    <row r="104" spans="1:519" s="44" customFormat="1" ht="15" customHeight="1" x14ac:dyDescent="0.550000000000000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row>
    <row r="105" spans="1:519" s="44" customFormat="1" ht="15" customHeight="1" x14ac:dyDescent="0.550000000000000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row>
    <row r="106" spans="1:519" s="44" customFormat="1" ht="15" customHeight="1" x14ac:dyDescent="0.550000000000000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row>
    <row r="107" spans="1:519" s="44" customFormat="1" ht="15" customHeight="1" x14ac:dyDescent="0.550000000000000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row>
    <row r="108" spans="1:519" s="44" customFormat="1" ht="15" customHeight="1" x14ac:dyDescent="0.550000000000000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row>
    <row r="109" spans="1:519" s="44" customFormat="1" ht="15" customHeight="1" x14ac:dyDescent="0.550000000000000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row>
    <row r="110" spans="1:519" s="44" customFormat="1" x14ac:dyDescent="0.550000000000000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row>
    <row r="111" spans="1:519" s="44" customForma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row>
    <row r="112" spans="1:519" s="44" customForma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row>
    <row r="113" spans="1:271" s="44" customFormat="1" x14ac:dyDescent="0.550000000000000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row>
    <row r="114" spans="1:271" s="44" customFormat="1" ht="29.5" customHeight="1" x14ac:dyDescent="0.550000000000000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row>
    <row r="115" spans="1:271" s="44" customFormat="1" x14ac:dyDescent="0.550000000000000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row>
    <row r="116" spans="1:271" s="44" customFormat="1" x14ac:dyDescent="0.550000000000000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row>
    <row r="117" spans="1:271" s="44" customForma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row>
    <row r="118" spans="1:271" s="44" customFormat="1" x14ac:dyDescent="0.550000000000000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row>
    <row r="119" spans="1:271" s="44" customFormat="1" x14ac:dyDescent="0.550000000000000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row>
    <row r="120" spans="1:271" s="44" customForma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row>
    <row r="121" spans="1:271" s="44" customForma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row>
    <row r="122" spans="1:271" s="44" customFormat="1" x14ac:dyDescent="0.5500000000000000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row>
    <row r="123" spans="1:271" s="44" customFormat="1" x14ac:dyDescent="0.5500000000000000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row>
    <row r="124" spans="1:271" s="44" customFormat="1" x14ac:dyDescent="0.5500000000000000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row>
    <row r="125" spans="1:271" s="44" customFormat="1" ht="29.5" customHeight="1" x14ac:dyDescent="0.550000000000000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row>
    <row r="126" spans="1:271" s="44" customFormat="1" x14ac:dyDescent="0.5500000000000000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row>
    <row r="127" spans="1:271" s="44" customFormat="1" x14ac:dyDescent="0.5500000000000000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row>
    <row r="128" spans="1:271" s="44" customFormat="1" x14ac:dyDescent="0.550000000000000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row>
    <row r="129" spans="1:271" s="44" customFormat="1" x14ac:dyDescent="0.550000000000000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row>
    <row r="130" spans="1:271" s="44" customFormat="1" x14ac:dyDescent="0.5500000000000000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row>
    <row r="131" spans="1:271" s="44" customFormat="1" x14ac:dyDescent="0.5500000000000000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row>
    <row r="132" spans="1:271" s="44" customForma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row>
    <row r="133" spans="1:271" s="44" customFormat="1" x14ac:dyDescent="0.5500000000000000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row>
    <row r="134" spans="1:271" s="44" customFormat="1" x14ac:dyDescent="0.5500000000000000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row>
    <row r="135" spans="1:271" s="44" customForma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row>
    <row r="136" spans="1:271" s="44" customFormat="1" x14ac:dyDescent="0.5500000000000000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row>
    <row r="137" spans="1:271" s="44" customFormat="1" x14ac:dyDescent="0.5500000000000000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row>
    <row r="138" spans="1:271" s="44" customFormat="1" x14ac:dyDescent="0.5500000000000000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row>
    <row r="139" spans="1:271" s="44" customFormat="1" x14ac:dyDescent="0.5500000000000000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row>
    <row r="140" spans="1:271" s="44" customFormat="1" x14ac:dyDescent="0.550000000000000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row>
    <row r="141" spans="1:271" s="44" customFormat="1" ht="29.5" customHeight="1" x14ac:dyDescent="0.5500000000000000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row>
    <row r="142" spans="1:271" s="44" customFormat="1" x14ac:dyDescent="0.5500000000000000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row>
    <row r="143" spans="1:271" s="44" customFormat="1" x14ac:dyDescent="0.550000000000000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row>
    <row r="144" spans="1:271" s="44" customFormat="1" x14ac:dyDescent="0.5500000000000000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row>
    <row r="145" spans="1:271" s="44" customFormat="1" x14ac:dyDescent="0.5500000000000000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row>
    <row r="146" spans="1:271" s="44" customForma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row>
    <row r="147" spans="1:271" s="44" customForma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row>
    <row r="148" spans="1:271" s="44" customForma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row>
    <row r="149" spans="1:271" s="44" customFormat="1" x14ac:dyDescent="0.5500000000000000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row>
    <row r="150" spans="1:271" s="44" customFormat="1" x14ac:dyDescent="0.5500000000000000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row>
    <row r="151" spans="1:271" s="44" customFormat="1" x14ac:dyDescent="0.5500000000000000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row>
    <row r="152" spans="1:271" s="44" customFormat="1" x14ac:dyDescent="0.5500000000000000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row>
    <row r="153" spans="1:271" s="44" customFormat="1" x14ac:dyDescent="0.5500000000000000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row>
    <row r="154" spans="1:271" s="44" customFormat="1" x14ac:dyDescent="0.550000000000000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row>
    <row r="155" spans="1:271" s="44" customFormat="1" x14ac:dyDescent="0.550000000000000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row>
    <row r="156" spans="1:271" s="44" customFormat="1" x14ac:dyDescent="0.550000000000000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row>
    <row r="157" spans="1:271" s="44" customFormat="1" x14ac:dyDescent="0.5500000000000000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row>
    <row r="158" spans="1:271" s="44" customFormat="1" ht="29.5" customHeight="1" x14ac:dyDescent="0.5500000000000000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row>
    <row r="159" spans="1:271" s="44" customFormat="1" x14ac:dyDescent="0.5500000000000000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row>
    <row r="160" spans="1:271" s="44" customFormat="1" x14ac:dyDescent="0.5500000000000000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row>
    <row r="161" spans="1:271" s="44" customFormat="1" x14ac:dyDescent="0.5500000000000000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row>
    <row r="162" spans="1:271" s="44" customFormat="1" x14ac:dyDescent="0.5500000000000000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row>
    <row r="163" spans="1:271" s="44" customFormat="1" x14ac:dyDescent="0.5500000000000000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row>
    <row r="164" spans="1:271" s="44" customFormat="1" x14ac:dyDescent="0.5500000000000000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row>
    <row r="165" spans="1:271" s="44" customFormat="1" x14ac:dyDescent="0.5500000000000000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row>
    <row r="166" spans="1:271" s="44" customFormat="1" x14ac:dyDescent="0.5500000000000000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row>
    <row r="167" spans="1:271" s="44" customFormat="1" x14ac:dyDescent="0.5500000000000000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row>
    <row r="168" spans="1:271" s="44" customFormat="1" x14ac:dyDescent="0.5500000000000000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row>
    <row r="169" spans="1:271" s="44" customFormat="1" x14ac:dyDescent="0.5500000000000000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row>
    <row r="170" spans="1:271" s="44" customFormat="1" x14ac:dyDescent="0.5500000000000000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row>
    <row r="171" spans="1:271" s="44" customFormat="1" x14ac:dyDescent="0.5500000000000000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row>
    <row r="172" spans="1:271" s="44" customFormat="1" x14ac:dyDescent="0.5500000000000000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row>
    <row r="173" spans="1:271" s="44" customFormat="1" x14ac:dyDescent="0.5500000000000000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row>
    <row r="174" spans="1:271" s="44" customFormat="1" x14ac:dyDescent="0.5500000000000000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row>
    <row r="175" spans="1:271" s="44" customFormat="1" x14ac:dyDescent="0.5500000000000000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row>
    <row r="176" spans="1:271" s="44" customFormat="1" x14ac:dyDescent="0.5500000000000000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row>
    <row r="177" spans="1:271" s="44" customFormat="1" ht="29.5" customHeight="1" x14ac:dyDescent="0.5500000000000000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row>
    <row r="178" spans="1:271" s="44" customFormat="1" x14ac:dyDescent="0.5500000000000000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row>
    <row r="179" spans="1:271" s="44" customFormat="1" x14ac:dyDescent="0.5500000000000000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row>
    <row r="180" spans="1:271" s="44" customFormat="1" x14ac:dyDescent="0.5500000000000000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row>
    <row r="181" spans="1:271" s="44" customFormat="1" x14ac:dyDescent="0.5500000000000000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row>
    <row r="182" spans="1:271" s="44" customFormat="1" x14ac:dyDescent="0.5500000000000000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row>
    <row r="183" spans="1:271" s="44" customFormat="1" x14ac:dyDescent="0.5500000000000000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row>
    <row r="184" spans="1:271" s="44" customFormat="1" x14ac:dyDescent="0.5500000000000000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row>
    <row r="185" spans="1:271" s="44" customFormat="1" x14ac:dyDescent="0.5500000000000000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row>
    <row r="186" spans="1:271" s="44" customFormat="1" x14ac:dyDescent="0.5500000000000000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row>
    <row r="187" spans="1:271" s="44" customFormat="1" ht="29.5" customHeight="1" x14ac:dyDescent="0.5500000000000000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row>
    <row r="188" spans="1:271" s="44" customFormat="1" x14ac:dyDescent="0.5500000000000000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row>
    <row r="189" spans="1:271" s="44" customFormat="1" x14ac:dyDescent="0.5500000000000000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row>
    <row r="190" spans="1:271" s="44" customFormat="1" x14ac:dyDescent="0.5500000000000000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row>
    <row r="191" spans="1:271" s="44" customFormat="1" x14ac:dyDescent="0.5500000000000000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row>
    <row r="192" spans="1:271" s="44" customFormat="1" x14ac:dyDescent="0.5500000000000000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row>
    <row r="193" spans="1:271" s="44" customFormat="1" x14ac:dyDescent="0.5500000000000000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row>
    <row r="194" spans="1:271" s="44" customFormat="1" x14ac:dyDescent="0.5500000000000000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row>
    <row r="195" spans="1:271" s="44" customFormat="1" x14ac:dyDescent="0.5500000000000000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row>
    <row r="196" spans="1:271" s="44" customFormat="1" ht="29.5" customHeight="1" x14ac:dyDescent="0.5500000000000000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row>
    <row r="197" spans="1:271" s="44" customFormat="1" x14ac:dyDescent="0.5500000000000000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row>
    <row r="198" spans="1:271" s="44" customFormat="1" x14ac:dyDescent="0.5500000000000000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row>
    <row r="199" spans="1:271" s="44" customFormat="1" x14ac:dyDescent="0.5500000000000000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row>
    <row r="200" spans="1:271" s="44" customFormat="1" x14ac:dyDescent="0.5500000000000000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row>
    <row r="201" spans="1:271" s="44" customFormat="1" x14ac:dyDescent="0.5500000000000000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row>
    <row r="202" spans="1:271" s="44" customFormat="1" x14ac:dyDescent="0.5500000000000000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row>
    <row r="203" spans="1:271" s="44" customFormat="1" x14ac:dyDescent="0.5500000000000000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row>
    <row r="204" spans="1:271" s="44" customFormat="1" x14ac:dyDescent="0.550000000000000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row>
    <row r="205" spans="1:271" s="44" customFormat="1" x14ac:dyDescent="0.5500000000000000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row>
    <row r="206" spans="1:271" s="44" customFormat="1" x14ac:dyDescent="0.5500000000000000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row>
    <row r="207" spans="1:271" s="44" customFormat="1" x14ac:dyDescent="0.5500000000000000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row>
    <row r="208" spans="1:271" s="44" customFormat="1" x14ac:dyDescent="0.5500000000000000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row>
    <row r="209" spans="1:271" s="44" customFormat="1" x14ac:dyDescent="0.5500000000000000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row>
    <row r="210" spans="1:271" s="44" customFormat="1" ht="29.5" customHeight="1" x14ac:dyDescent="0.5500000000000000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row>
    <row r="211" spans="1:271" s="44" customFormat="1" x14ac:dyDescent="0.5500000000000000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row>
    <row r="212" spans="1:271" s="44" customFormat="1" x14ac:dyDescent="0.5500000000000000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row>
    <row r="213" spans="1:271" s="44" customFormat="1" x14ac:dyDescent="0.5500000000000000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row>
    <row r="214" spans="1:271" s="44" customFormat="1" x14ac:dyDescent="0.550000000000000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row>
    <row r="215" spans="1:271" s="44" customFormat="1" x14ac:dyDescent="0.550000000000000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row>
    <row r="216" spans="1:271" s="44" customFormat="1" x14ac:dyDescent="0.5500000000000000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row>
    <row r="217" spans="1:271" s="44" customFormat="1" ht="29.5" customHeight="1" x14ac:dyDescent="0.5500000000000000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row>
    <row r="218" spans="1:271" s="44" customFormat="1" x14ac:dyDescent="0.5500000000000000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row>
    <row r="219" spans="1:271" s="44" customFormat="1" x14ac:dyDescent="0.5500000000000000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row>
    <row r="220" spans="1:271" s="44" customFormat="1" x14ac:dyDescent="0.5500000000000000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row>
    <row r="221" spans="1:271" s="44" customFormat="1" x14ac:dyDescent="0.5500000000000000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row>
    <row r="222" spans="1:271" s="44" customFormat="1" x14ac:dyDescent="0.5500000000000000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row>
    <row r="223" spans="1:271" s="44" customFormat="1" x14ac:dyDescent="0.5500000000000000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c r="IX223" s="48"/>
      <c r="IY223" s="48"/>
      <c r="IZ223" s="48"/>
      <c r="JA223" s="48"/>
      <c r="JB223" s="48"/>
      <c r="JC223" s="48"/>
      <c r="JD223" s="48"/>
      <c r="JE223" s="48"/>
      <c r="JF223" s="48"/>
      <c r="JG223" s="48"/>
      <c r="JH223" s="48"/>
      <c r="JI223" s="48"/>
      <c r="JJ223" s="48"/>
      <c r="JK223" s="48"/>
    </row>
    <row r="224" spans="1:271" s="44" customFormat="1" x14ac:dyDescent="0.5500000000000000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c r="IX224" s="48"/>
      <c r="IY224" s="48"/>
      <c r="IZ224" s="48"/>
      <c r="JA224" s="48"/>
      <c r="JB224" s="48"/>
      <c r="JC224" s="48"/>
      <c r="JD224" s="48"/>
      <c r="JE224" s="48"/>
      <c r="JF224" s="48"/>
      <c r="JG224" s="48"/>
      <c r="JH224" s="48"/>
      <c r="JI224" s="48"/>
      <c r="JJ224" s="48"/>
      <c r="JK224" s="48"/>
    </row>
    <row r="225" spans="1:271" s="44" customFormat="1" x14ac:dyDescent="0.5500000000000000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c r="IX225" s="48"/>
      <c r="IY225" s="48"/>
      <c r="IZ225" s="48"/>
      <c r="JA225" s="48"/>
      <c r="JB225" s="48"/>
      <c r="JC225" s="48"/>
      <c r="JD225" s="48"/>
      <c r="JE225" s="48"/>
      <c r="JF225" s="48"/>
      <c r="JG225" s="48"/>
      <c r="JH225" s="48"/>
      <c r="JI225" s="48"/>
      <c r="JJ225" s="48"/>
      <c r="JK225" s="48"/>
    </row>
    <row r="226" spans="1:271" s="44" customFormat="1" ht="29.5" customHeight="1" x14ac:dyDescent="0.5500000000000000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row>
    <row r="227" spans="1:271" s="44" customFormat="1" x14ac:dyDescent="0.5500000000000000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c r="IX227" s="48"/>
      <c r="IY227" s="48"/>
      <c r="IZ227" s="48"/>
      <c r="JA227" s="48"/>
      <c r="JB227" s="48"/>
      <c r="JC227" s="48"/>
      <c r="JD227" s="48"/>
      <c r="JE227" s="48"/>
      <c r="JF227" s="48"/>
      <c r="JG227" s="48"/>
      <c r="JH227" s="48"/>
      <c r="JI227" s="48"/>
      <c r="JJ227" s="48"/>
      <c r="JK227" s="48"/>
    </row>
    <row r="228" spans="1:271" s="44" customFormat="1" x14ac:dyDescent="0.5500000000000000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row>
    <row r="229" spans="1:271" s="44" customFormat="1" x14ac:dyDescent="0.5500000000000000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row>
    <row r="230" spans="1:271" s="44" customFormat="1" x14ac:dyDescent="0.5500000000000000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c r="JB230" s="48"/>
      <c r="JC230" s="48"/>
      <c r="JD230" s="48"/>
      <c r="JE230" s="48"/>
      <c r="JF230" s="48"/>
      <c r="JG230" s="48"/>
      <c r="JH230" s="48"/>
      <c r="JI230" s="48"/>
      <c r="JJ230" s="48"/>
      <c r="JK230" s="48"/>
    </row>
    <row r="231" spans="1:271" s="44" customFormat="1" x14ac:dyDescent="0.5500000000000000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c r="IX231" s="48"/>
      <c r="IY231" s="48"/>
      <c r="IZ231" s="48"/>
      <c r="JA231" s="48"/>
      <c r="JB231" s="48"/>
      <c r="JC231" s="48"/>
      <c r="JD231" s="48"/>
      <c r="JE231" s="48"/>
      <c r="JF231" s="48"/>
      <c r="JG231" s="48"/>
      <c r="JH231" s="48"/>
      <c r="JI231" s="48"/>
      <c r="JJ231" s="48"/>
      <c r="JK231" s="48"/>
    </row>
    <row r="232" spans="1:271" s="44" customFormat="1" x14ac:dyDescent="0.5500000000000000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c r="IX232" s="48"/>
      <c r="IY232" s="48"/>
      <c r="IZ232" s="48"/>
      <c r="JA232" s="48"/>
      <c r="JB232" s="48"/>
      <c r="JC232" s="48"/>
      <c r="JD232" s="48"/>
      <c r="JE232" s="48"/>
      <c r="JF232" s="48"/>
      <c r="JG232" s="48"/>
      <c r="JH232" s="48"/>
      <c r="JI232" s="48"/>
      <c r="JJ232" s="48"/>
      <c r="JK232" s="48"/>
    </row>
    <row r="233" spans="1:271" s="44" customFormat="1" x14ac:dyDescent="0.5500000000000000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row>
    <row r="234" spans="1:271" s="44" customFormat="1" x14ac:dyDescent="0.5500000000000000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row>
    <row r="235" spans="1:271" s="44" customFormat="1" x14ac:dyDescent="0.5500000000000000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row>
    <row r="236" spans="1:271" s="44" customFormat="1" x14ac:dyDescent="0.5500000000000000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row>
    <row r="237" spans="1:271" s="44" customFormat="1" ht="29.5" customHeight="1" x14ac:dyDescent="0.5500000000000000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row>
    <row r="238" spans="1:271" s="44" customFormat="1" x14ac:dyDescent="0.5500000000000000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row>
    <row r="239" spans="1:271" s="44" customFormat="1" x14ac:dyDescent="0.5500000000000000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row>
    <row r="240" spans="1:271" s="44" customFormat="1" x14ac:dyDescent="0.5500000000000000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row>
    <row r="241" spans="1:271" s="44" customFormat="1" x14ac:dyDescent="0.5500000000000000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row>
    <row r="242" spans="1:271" s="44" customFormat="1" x14ac:dyDescent="0.5500000000000000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row>
    <row r="243" spans="1:271" s="44" customFormat="1" x14ac:dyDescent="0.5500000000000000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row>
    <row r="244" spans="1:271" s="44" customFormat="1" x14ac:dyDescent="0.5500000000000000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row>
    <row r="245" spans="1:271" s="44" customFormat="1" x14ac:dyDescent="0.5500000000000000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row>
    <row r="246" spans="1:271" s="44" customFormat="1" x14ac:dyDescent="0.5500000000000000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row>
    <row r="247" spans="1:271" s="44" customFormat="1" ht="29.5" customHeight="1" x14ac:dyDescent="0.5500000000000000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row>
    <row r="248" spans="1:271" s="44" customFormat="1" x14ac:dyDescent="0.5500000000000000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row>
    <row r="249" spans="1:271" s="44" customFormat="1" x14ac:dyDescent="0.5500000000000000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row>
    <row r="250" spans="1:271" s="44" customFormat="1" x14ac:dyDescent="0.5500000000000000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row>
    <row r="251" spans="1:271" s="44" customFormat="1" x14ac:dyDescent="0.5500000000000000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row>
    <row r="252" spans="1:271" s="44" customFormat="1" x14ac:dyDescent="0.5500000000000000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row>
    <row r="253" spans="1:271" s="44" customFormat="1" x14ac:dyDescent="0.5500000000000000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row>
    <row r="254" spans="1:271" s="44" customFormat="1" x14ac:dyDescent="0.5500000000000000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row>
    <row r="255" spans="1:271" s="44" customFormat="1" x14ac:dyDescent="0.5500000000000000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row>
    <row r="256" spans="1:271" s="44" customFormat="1" x14ac:dyDescent="0.5500000000000000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row>
    <row r="257" spans="1:271" s="44" customFormat="1" x14ac:dyDescent="0.5500000000000000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row>
    <row r="258" spans="1:271" s="44" customFormat="1" x14ac:dyDescent="0.5500000000000000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row>
    <row r="259" spans="1:271" s="44" customFormat="1" x14ac:dyDescent="0.5500000000000000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row>
    <row r="260" spans="1:271" s="44" customFormat="1" x14ac:dyDescent="0.5500000000000000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row>
    <row r="261" spans="1:271" s="44" customFormat="1" x14ac:dyDescent="0.5500000000000000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row>
    <row r="262" spans="1:271" s="44" customFormat="1" x14ac:dyDescent="0.5500000000000000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row>
    <row r="263" spans="1:271" s="44" customFormat="1" x14ac:dyDescent="0.5500000000000000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row>
    <row r="264" spans="1:271" s="44" customFormat="1" x14ac:dyDescent="0.5500000000000000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row>
    <row r="265" spans="1:271" s="44" customFormat="1" ht="29.5" customHeight="1" x14ac:dyDescent="0.5500000000000000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row>
    <row r="266" spans="1:271" s="44" customForma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row>
    <row r="267" spans="1:271" s="44" customFormat="1" x14ac:dyDescent="0.5500000000000000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row>
    <row r="268" spans="1:271" s="44" customFormat="1" x14ac:dyDescent="0.5500000000000000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row>
    <row r="269" spans="1:271" s="44" customForma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row>
    <row r="270" spans="1:271" s="44" customFormat="1" x14ac:dyDescent="0.5500000000000000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row>
    <row r="271" spans="1:271" s="44" customFormat="1" x14ac:dyDescent="0.5500000000000000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row>
    <row r="272" spans="1:271" s="44" customFormat="1" x14ac:dyDescent="0.5500000000000000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row>
    <row r="273" spans="1:271" s="44" customFormat="1" x14ac:dyDescent="0.5500000000000000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row>
    <row r="274" spans="1:271" s="44" customFormat="1" x14ac:dyDescent="0.5500000000000000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row>
    <row r="275" spans="1:271" s="44" customFormat="1" x14ac:dyDescent="0.5500000000000000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row>
    <row r="276" spans="1:271" s="44" customFormat="1" x14ac:dyDescent="0.5500000000000000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row>
    <row r="277" spans="1:271" s="44" customFormat="1" x14ac:dyDescent="0.5500000000000000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row>
    <row r="278" spans="1:271" s="44" customFormat="1" x14ac:dyDescent="0.5500000000000000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row>
    <row r="279" spans="1:271" s="44" customFormat="1" x14ac:dyDescent="0.5500000000000000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row>
    <row r="280" spans="1:271" s="44" customFormat="1" x14ac:dyDescent="0.5500000000000000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row>
    <row r="281" spans="1:271" s="44" customFormat="1" ht="29.5" customHeight="1" x14ac:dyDescent="0.5500000000000000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row>
    <row r="282" spans="1:271" s="44" customFormat="1" x14ac:dyDescent="0.5500000000000000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row>
    <row r="283" spans="1:271" s="44" customFormat="1" x14ac:dyDescent="0.5500000000000000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row>
    <row r="284" spans="1:271" s="44" customFormat="1" x14ac:dyDescent="0.5500000000000000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row>
    <row r="285" spans="1:271" s="44" customFormat="1" x14ac:dyDescent="0.5500000000000000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row>
    <row r="286" spans="1:271" s="44" customFormat="1" x14ac:dyDescent="0.5500000000000000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row>
    <row r="287" spans="1:271" s="44" customFormat="1" x14ac:dyDescent="0.550000000000000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row>
    <row r="288" spans="1:271" s="44" customFormat="1" x14ac:dyDescent="0.550000000000000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row>
    <row r="289" spans="1:271" s="44" customFormat="1" x14ac:dyDescent="0.5500000000000000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row>
    <row r="290" spans="1:271" s="44" customFormat="1" x14ac:dyDescent="0.5500000000000000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row>
    <row r="291" spans="1:271" s="44" customFormat="1" x14ac:dyDescent="0.5500000000000000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row>
    <row r="292" spans="1:271" s="44" customFormat="1" x14ac:dyDescent="0.5500000000000000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row>
    <row r="293" spans="1:271" s="44" customFormat="1" x14ac:dyDescent="0.5500000000000000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row>
    <row r="294" spans="1:271" s="44" customFormat="1" ht="29.5" customHeight="1" x14ac:dyDescent="0.5500000000000000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row>
    <row r="295" spans="1:271" s="44" customFormat="1" x14ac:dyDescent="0.5500000000000000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row>
    <row r="296" spans="1:271" s="44" customFormat="1" x14ac:dyDescent="0.5500000000000000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row>
    <row r="297" spans="1:271" s="44" customFormat="1" x14ac:dyDescent="0.5500000000000000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row>
    <row r="298" spans="1:271" s="44" customFormat="1" x14ac:dyDescent="0.5500000000000000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row>
    <row r="299" spans="1:271" s="44" customFormat="1" x14ac:dyDescent="0.5500000000000000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row>
    <row r="300" spans="1:271" s="44" customFormat="1" x14ac:dyDescent="0.5500000000000000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row>
    <row r="301" spans="1:271" s="44" customFormat="1" x14ac:dyDescent="0.5500000000000000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row>
    <row r="302" spans="1:271" s="44" customFormat="1" x14ac:dyDescent="0.5500000000000000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row>
    <row r="303" spans="1:271" s="44" customFormat="1" x14ac:dyDescent="0.5500000000000000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c r="IX303" s="48"/>
      <c r="IY303" s="48"/>
      <c r="IZ303" s="48"/>
      <c r="JA303" s="48"/>
      <c r="JB303" s="48"/>
      <c r="JC303" s="48"/>
      <c r="JD303" s="48"/>
      <c r="JE303" s="48"/>
      <c r="JF303" s="48"/>
      <c r="JG303" s="48"/>
      <c r="JH303" s="48"/>
      <c r="JI303" s="48"/>
      <c r="JJ303" s="48"/>
      <c r="JK303" s="48"/>
    </row>
    <row r="304" spans="1:271" s="44" customFormat="1" x14ac:dyDescent="0.550000000000000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c r="IX304" s="48"/>
      <c r="IY304" s="48"/>
      <c r="IZ304" s="48"/>
      <c r="JA304" s="48"/>
      <c r="JB304" s="48"/>
      <c r="JC304" s="48"/>
      <c r="JD304" s="48"/>
      <c r="JE304" s="48"/>
      <c r="JF304" s="48"/>
      <c r="JG304" s="48"/>
      <c r="JH304" s="48"/>
      <c r="JI304" s="48"/>
      <c r="JJ304" s="48"/>
      <c r="JK304" s="48"/>
    </row>
    <row r="305" spans="1:271" s="44" customFormat="1" x14ac:dyDescent="0.5500000000000000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c r="IX305" s="48"/>
      <c r="IY305" s="48"/>
      <c r="IZ305" s="48"/>
      <c r="JA305" s="48"/>
      <c r="JB305" s="48"/>
      <c r="JC305" s="48"/>
      <c r="JD305" s="48"/>
      <c r="JE305" s="48"/>
      <c r="JF305" s="48"/>
      <c r="JG305" s="48"/>
      <c r="JH305" s="48"/>
      <c r="JI305" s="48"/>
      <c r="JJ305" s="48"/>
      <c r="JK305" s="48"/>
    </row>
    <row r="306" spans="1:271" s="44" customFormat="1" x14ac:dyDescent="0.5500000000000000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c r="IX306" s="48"/>
      <c r="IY306" s="48"/>
      <c r="IZ306" s="48"/>
      <c r="JA306" s="48"/>
      <c r="JB306" s="48"/>
      <c r="JC306" s="48"/>
      <c r="JD306" s="48"/>
      <c r="JE306" s="48"/>
      <c r="JF306" s="48"/>
      <c r="JG306" s="48"/>
      <c r="JH306" s="48"/>
      <c r="JI306" s="48"/>
      <c r="JJ306" s="48"/>
      <c r="JK306" s="48"/>
    </row>
    <row r="307" spans="1:271" s="44" customFormat="1" x14ac:dyDescent="0.5500000000000000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c r="IX307" s="48"/>
      <c r="IY307" s="48"/>
      <c r="IZ307" s="48"/>
      <c r="JA307" s="48"/>
      <c r="JB307" s="48"/>
      <c r="JC307" s="48"/>
      <c r="JD307" s="48"/>
      <c r="JE307" s="48"/>
      <c r="JF307" s="48"/>
      <c r="JG307" s="48"/>
      <c r="JH307" s="48"/>
      <c r="JI307" s="48"/>
      <c r="JJ307" s="48"/>
      <c r="JK307" s="48"/>
    </row>
    <row r="308" spans="1:271" s="44" customFormat="1" x14ac:dyDescent="0.5500000000000000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c r="IX308" s="48"/>
      <c r="IY308" s="48"/>
      <c r="IZ308" s="48"/>
      <c r="JA308" s="48"/>
      <c r="JB308" s="48"/>
      <c r="JC308" s="48"/>
      <c r="JD308" s="48"/>
      <c r="JE308" s="48"/>
      <c r="JF308" s="48"/>
      <c r="JG308" s="48"/>
      <c r="JH308" s="48"/>
      <c r="JI308" s="48"/>
      <c r="JJ308" s="48"/>
      <c r="JK308" s="48"/>
    </row>
    <row r="309" spans="1:271" s="44" customFormat="1" x14ac:dyDescent="0.5500000000000000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c r="IX309" s="48"/>
      <c r="IY309" s="48"/>
      <c r="IZ309" s="48"/>
      <c r="JA309" s="48"/>
      <c r="JB309" s="48"/>
      <c r="JC309" s="48"/>
      <c r="JD309" s="48"/>
      <c r="JE309" s="48"/>
      <c r="JF309" s="48"/>
      <c r="JG309" s="48"/>
      <c r="JH309" s="48"/>
      <c r="JI309" s="48"/>
      <c r="JJ309" s="48"/>
      <c r="JK309" s="48"/>
    </row>
    <row r="310" spans="1:271" s="44" customFormat="1" ht="29.5" customHeight="1" x14ac:dyDescent="0.5500000000000000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c r="IX310" s="48"/>
      <c r="IY310" s="48"/>
      <c r="IZ310" s="48"/>
      <c r="JA310" s="48"/>
      <c r="JB310" s="48"/>
      <c r="JC310" s="48"/>
      <c r="JD310" s="48"/>
      <c r="JE310" s="48"/>
      <c r="JF310" s="48"/>
      <c r="JG310" s="48"/>
      <c r="JH310" s="48"/>
      <c r="JI310" s="48"/>
      <c r="JJ310" s="48"/>
      <c r="JK310" s="48"/>
    </row>
    <row r="311" spans="1:271" s="44" customFormat="1" x14ac:dyDescent="0.5500000000000000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row>
    <row r="312" spans="1:271" s="44" customFormat="1" x14ac:dyDescent="0.5500000000000000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row>
    <row r="313" spans="1:271" s="44" customFormat="1" x14ac:dyDescent="0.5500000000000000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row>
    <row r="314" spans="1:271" s="44" customFormat="1" x14ac:dyDescent="0.5500000000000000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row>
    <row r="315" spans="1:271" s="44" customFormat="1" x14ac:dyDescent="0.5500000000000000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row>
    <row r="316" spans="1:271" s="44" customFormat="1" x14ac:dyDescent="0.5500000000000000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row>
    <row r="317" spans="1:271" s="44" customFormat="1" x14ac:dyDescent="0.5500000000000000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row>
    <row r="318" spans="1:271" s="44" customFormat="1" x14ac:dyDescent="0.5500000000000000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row>
    <row r="319" spans="1:271" s="44" customFormat="1" x14ac:dyDescent="0.5500000000000000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row>
    <row r="320" spans="1:271" s="44" customFormat="1" x14ac:dyDescent="0.5500000000000000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row>
    <row r="321" spans="1:271" s="44" customFormat="1" x14ac:dyDescent="0.5500000000000000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row>
    <row r="322" spans="1:271" s="71" customFormat="1" x14ac:dyDescent="0.5500000000000000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row>
  </sheetData>
  <sheetProtection algorithmName="SHA-512" hashValue="Bw8YlIiP0O77odOzvuuTydbNP7DjOD1OXxTC1PbjzorEh54LopEk3nbKPIBA1Tj3F2mwKITKSJhey1hByw8tvw==" saltValue="LRqXgBsM8eGBvGwFjiB1Lg==" spinCount="100000" sheet="1" objects="1" scenarios="1"/>
  <mergeCells count="33">
    <mergeCell ref="B24:B25"/>
    <mergeCell ref="C24:C25"/>
    <mergeCell ref="D24:E24"/>
    <mergeCell ref="B5:E5"/>
    <mergeCell ref="B7:C7"/>
    <mergeCell ref="C19:E19"/>
    <mergeCell ref="C22:E22"/>
    <mergeCell ref="B23:E23"/>
    <mergeCell ref="B26:C26"/>
    <mergeCell ref="C36:E36"/>
    <mergeCell ref="C40:E40"/>
    <mergeCell ref="B41:E41"/>
    <mergeCell ref="B42:B43"/>
    <mergeCell ref="C42:C43"/>
    <mergeCell ref="D42:E42"/>
    <mergeCell ref="B44:C44"/>
    <mergeCell ref="C54:E54"/>
    <mergeCell ref="C55:E55"/>
    <mergeCell ref="B59:E59"/>
    <mergeCell ref="B60:B61"/>
    <mergeCell ref="C60:C61"/>
    <mergeCell ref="D60:E60"/>
    <mergeCell ref="B79:C79"/>
    <mergeCell ref="C89:E89"/>
    <mergeCell ref="B90:B91"/>
    <mergeCell ref="C90:C91"/>
    <mergeCell ref="B62:C62"/>
    <mergeCell ref="C72:E72"/>
    <mergeCell ref="C75:E75"/>
    <mergeCell ref="B76:E76"/>
    <mergeCell ref="B77:B78"/>
    <mergeCell ref="C77:C78"/>
    <mergeCell ref="D77:E77"/>
  </mergeCell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5" operator="equal" id="{ECB738DA-83E1-4F4D-BEFC-CB957FA81C52}">
            <xm:f>'Data Validation Lists'!$B$5</xm:f>
            <x14:dxf>
              <font>
                <b/>
                <i val="0"/>
                <color theme="0"/>
              </font>
              <fill>
                <patternFill>
                  <bgColor rgb="FF757575"/>
                </patternFill>
              </fill>
            </x14:dxf>
          </x14:cfRule>
          <x14:cfRule type="cellIs" priority="6" operator="equal" id="{89129A16-EB3C-423A-A45B-3B739C4A69B9}">
            <xm:f>'Data Validation Lists'!$B$4</xm:f>
            <x14:dxf>
              <font>
                <b/>
                <i val="0"/>
                <color theme="0"/>
              </font>
              <fill>
                <patternFill>
                  <bgColor rgb="FFFF0000"/>
                </patternFill>
              </fill>
            </x14:dxf>
          </x14:cfRule>
          <x14:cfRule type="cellIs" priority="7" operator="equal" id="{F65793B3-2947-4C10-8A26-55BF25D2D6AF}">
            <xm:f>'Data Validation Lists'!$B$3</xm:f>
            <x14:dxf>
              <font>
                <b/>
                <i val="0"/>
                <color theme="0"/>
              </font>
              <fill>
                <patternFill>
                  <bgColor rgb="FFFFC000"/>
                </patternFill>
              </fill>
            </x14:dxf>
          </x14:cfRule>
          <x14:cfRule type="cellIs" priority="8" operator="equal" id="{D51B02B6-1F5E-4190-9AF6-79B490067854}">
            <xm:f>'Data Validation Lists'!$B$2</xm:f>
            <x14:dxf>
              <font>
                <b/>
                <i val="0"/>
                <color theme="0"/>
              </font>
              <fill>
                <patternFill>
                  <bgColor rgb="FF70AD47"/>
                </patternFill>
              </fill>
            </x14:dxf>
          </x14:cfRule>
          <xm:sqref>D94:F94</xm:sqref>
        </x14:conditionalFormatting>
        <x14:conditionalFormatting xmlns:xm="http://schemas.microsoft.com/office/excel/2006/main">
          <x14:cfRule type="cellIs" priority="1" operator="equal" id="{D80885C3-279A-4939-BD74-846093CEB4FF}">
            <xm:f>'Data Validation Lists'!$B$5</xm:f>
            <x14:dxf>
              <font>
                <b/>
                <i val="0"/>
                <color theme="0"/>
              </font>
              <fill>
                <patternFill>
                  <bgColor rgb="FF757575"/>
                </patternFill>
              </fill>
            </x14:dxf>
          </x14:cfRule>
          <x14:cfRule type="cellIs" priority="2" operator="equal" id="{30EFBE5F-B9BE-4919-B108-0CCCC2B54908}">
            <xm:f>'Data Validation Lists'!$B$4</xm:f>
            <x14:dxf>
              <font>
                <b/>
                <i val="0"/>
                <color theme="0"/>
              </font>
              <fill>
                <patternFill>
                  <bgColor rgb="FFFF0000"/>
                </patternFill>
              </fill>
            </x14:dxf>
          </x14:cfRule>
          <x14:cfRule type="cellIs" priority="3" operator="equal" id="{6337FCD1-53FF-4CF6-8F8D-49BA4A0249B8}">
            <xm:f>'Data Validation Lists'!$B$3</xm:f>
            <x14:dxf>
              <font>
                <b/>
                <i val="0"/>
                <color theme="0"/>
              </font>
              <fill>
                <patternFill>
                  <bgColor rgb="FFFFC000"/>
                </patternFill>
              </fill>
            </x14:dxf>
          </x14:cfRule>
          <x14:cfRule type="cellIs" priority="4" operator="equal" id="{7F71DABE-9BDA-4ABB-BABE-E641C661D980}">
            <xm:f>'Data Validation Lists'!$B$2</xm:f>
            <x14:dxf>
              <font>
                <b/>
                <i val="0"/>
                <color theme="0"/>
              </font>
              <fill>
                <patternFill>
                  <bgColor rgb="FF70AD47"/>
                </patternFill>
              </fill>
            </x14:dxf>
          </x14:cfRule>
          <xm:sqref>D94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pageSetUpPr autoPageBreaks="0"/>
  </sheetPr>
  <dimension ref="A1:M30"/>
  <sheetViews>
    <sheetView showGridLines="0" rightToLeft="1" topLeftCell="A19" zoomScaleNormal="100" workbookViewId="0">
      <selection activeCell="K7" sqref="K7:K43"/>
    </sheetView>
  </sheetViews>
  <sheetFormatPr defaultColWidth="10.54296875" defaultRowHeight="18.5" x14ac:dyDescent="0.55000000000000004"/>
  <cols>
    <col min="1" max="16384" width="10.54296875" style="46"/>
  </cols>
  <sheetData>
    <row r="1" spans="1:13" s="93" customFormat="1" ht="20.149999999999999" customHeight="1" x14ac:dyDescent="0.35">
      <c r="A1" s="90"/>
      <c r="B1" s="91"/>
      <c r="C1" s="91"/>
      <c r="D1" s="91"/>
      <c r="E1" s="91"/>
      <c r="F1" s="91"/>
      <c r="G1" s="91"/>
      <c r="H1" s="91"/>
      <c r="I1" s="91"/>
      <c r="J1" s="91"/>
      <c r="K1" s="91"/>
      <c r="L1" s="91"/>
      <c r="M1" s="92"/>
    </row>
    <row r="2" spans="1:13" ht="35.15" customHeight="1" x14ac:dyDescent="0.55000000000000004">
      <c r="A2" s="73"/>
      <c r="B2" s="44"/>
      <c r="C2" s="44"/>
      <c r="D2" s="44"/>
      <c r="E2" s="44"/>
      <c r="F2" s="44"/>
      <c r="G2" s="44"/>
      <c r="H2" s="44"/>
      <c r="I2" s="44"/>
      <c r="J2" s="44"/>
      <c r="K2" s="44"/>
      <c r="L2" s="44"/>
      <c r="M2" s="80"/>
    </row>
    <row r="3" spans="1:13" ht="30" customHeight="1" x14ac:dyDescent="0.55000000000000004">
      <c r="A3" s="73"/>
      <c r="B3" s="44"/>
      <c r="C3" s="44"/>
      <c r="D3" s="44"/>
      <c r="E3" s="44"/>
      <c r="F3" s="44"/>
      <c r="G3" s="44"/>
      <c r="H3" s="44"/>
      <c r="I3" s="44"/>
      <c r="J3" s="44"/>
      <c r="K3" s="44"/>
      <c r="L3" s="44"/>
      <c r="M3" s="80"/>
    </row>
    <row r="4" spans="1:13" s="96" customFormat="1" ht="52" customHeight="1" x14ac:dyDescent="0.75">
      <c r="A4" s="94"/>
      <c r="B4" s="231" t="s">
        <v>98</v>
      </c>
      <c r="C4" s="232"/>
      <c r="D4" s="232"/>
      <c r="E4" s="232"/>
      <c r="F4" s="232"/>
      <c r="G4" s="232"/>
      <c r="H4" s="232"/>
      <c r="I4" s="232"/>
      <c r="J4" s="232"/>
      <c r="K4" s="232"/>
      <c r="L4" s="233"/>
      <c r="M4" s="95"/>
    </row>
    <row r="5" spans="1:13" s="96" customFormat="1" ht="52" customHeight="1" x14ac:dyDescent="0.75">
      <c r="A5" s="94"/>
      <c r="B5" s="231" t="s">
        <v>99</v>
      </c>
      <c r="C5" s="232"/>
      <c r="D5" s="232"/>
      <c r="E5" s="232"/>
      <c r="F5" s="232"/>
      <c r="G5" s="232"/>
      <c r="H5" s="232"/>
      <c r="I5" s="232"/>
      <c r="J5" s="232"/>
      <c r="K5" s="232"/>
      <c r="L5" s="233"/>
      <c r="M5" s="95"/>
    </row>
    <row r="6" spans="1:13" s="96" customFormat="1" ht="50.15" customHeight="1" x14ac:dyDescent="0.75">
      <c r="A6" s="94"/>
      <c r="B6" s="231" t="s">
        <v>100</v>
      </c>
      <c r="C6" s="232"/>
      <c r="D6" s="232"/>
      <c r="E6" s="232"/>
      <c r="F6" s="232"/>
      <c r="G6" s="232"/>
      <c r="H6" s="232"/>
      <c r="I6" s="232"/>
      <c r="J6" s="232"/>
      <c r="K6" s="232"/>
      <c r="L6" s="233"/>
      <c r="M6" s="95"/>
    </row>
    <row r="7" spans="1:13" s="96" customFormat="1" ht="49.5" customHeight="1" x14ac:dyDescent="0.75">
      <c r="A7" s="94"/>
      <c r="B7" s="231" t="s">
        <v>477</v>
      </c>
      <c r="C7" s="232"/>
      <c r="D7" s="232"/>
      <c r="E7" s="232"/>
      <c r="F7" s="232"/>
      <c r="G7" s="232"/>
      <c r="H7" s="232"/>
      <c r="I7" s="232"/>
      <c r="J7" s="232"/>
      <c r="K7" s="232"/>
      <c r="L7" s="233"/>
      <c r="M7" s="95"/>
    </row>
    <row r="8" spans="1:13" s="96" customFormat="1" ht="51.65" customHeight="1" x14ac:dyDescent="0.75">
      <c r="A8" s="94"/>
      <c r="B8" s="231" t="s">
        <v>478</v>
      </c>
      <c r="C8" s="232"/>
      <c r="D8" s="232"/>
      <c r="E8" s="232"/>
      <c r="F8" s="232"/>
      <c r="G8" s="232"/>
      <c r="H8" s="232"/>
      <c r="I8" s="232"/>
      <c r="J8" s="232"/>
      <c r="K8" s="232"/>
      <c r="L8" s="233"/>
      <c r="M8" s="95"/>
    </row>
    <row r="9" spans="1:13" s="96" customFormat="1" ht="51.65" customHeight="1" x14ac:dyDescent="0.75">
      <c r="A9" s="94"/>
      <c r="B9" s="231" t="s">
        <v>486</v>
      </c>
      <c r="C9" s="232"/>
      <c r="D9" s="232"/>
      <c r="E9" s="232"/>
      <c r="F9" s="232"/>
      <c r="G9" s="232"/>
      <c r="H9" s="232"/>
      <c r="I9" s="232"/>
      <c r="J9" s="232"/>
      <c r="K9" s="232"/>
      <c r="L9" s="233"/>
      <c r="M9" s="95"/>
    </row>
    <row r="10" spans="1:13" s="96" customFormat="1" ht="51.65" customHeight="1" x14ac:dyDescent="0.75">
      <c r="A10" s="94"/>
      <c r="B10" s="231" t="s">
        <v>467</v>
      </c>
      <c r="C10" s="232"/>
      <c r="D10" s="232"/>
      <c r="E10" s="232"/>
      <c r="F10" s="232"/>
      <c r="G10" s="232"/>
      <c r="H10" s="232"/>
      <c r="I10" s="232"/>
      <c r="J10" s="232"/>
      <c r="K10" s="232"/>
      <c r="L10" s="233"/>
      <c r="M10" s="95"/>
    </row>
    <row r="11" spans="1:13" s="96" customFormat="1" ht="55" customHeight="1" x14ac:dyDescent="0.75">
      <c r="A11" s="94"/>
      <c r="B11" s="231" t="s">
        <v>468</v>
      </c>
      <c r="C11" s="232"/>
      <c r="D11" s="232"/>
      <c r="E11" s="232"/>
      <c r="F11" s="232"/>
      <c r="G11" s="232"/>
      <c r="H11" s="232"/>
      <c r="I11" s="232"/>
      <c r="J11" s="232"/>
      <c r="K11" s="232"/>
      <c r="L11" s="233"/>
      <c r="M11" s="95"/>
    </row>
    <row r="12" spans="1:13" s="96" customFormat="1" ht="52.5" customHeight="1" x14ac:dyDescent="0.75">
      <c r="A12" s="94"/>
      <c r="B12" s="231" t="s">
        <v>487</v>
      </c>
      <c r="C12" s="232"/>
      <c r="D12" s="232"/>
      <c r="E12" s="232"/>
      <c r="F12" s="232"/>
      <c r="G12" s="232"/>
      <c r="H12" s="232"/>
      <c r="I12" s="232"/>
      <c r="J12" s="232"/>
      <c r="K12" s="232"/>
      <c r="L12" s="233"/>
      <c r="M12" s="95"/>
    </row>
    <row r="13" spans="1:13" s="96" customFormat="1" ht="51.65" customHeight="1" x14ac:dyDescent="0.75">
      <c r="A13" s="94"/>
      <c r="B13" s="231" t="s">
        <v>469</v>
      </c>
      <c r="C13" s="232"/>
      <c r="D13" s="232"/>
      <c r="E13" s="232"/>
      <c r="F13" s="232"/>
      <c r="G13" s="232"/>
      <c r="H13" s="232"/>
      <c r="I13" s="232"/>
      <c r="J13" s="232"/>
      <c r="K13" s="232"/>
      <c r="L13" s="233"/>
      <c r="M13" s="95"/>
    </row>
    <row r="14" spans="1:13" s="96" customFormat="1" ht="56.5" customHeight="1" x14ac:dyDescent="0.75">
      <c r="A14" s="94"/>
      <c r="B14" s="231" t="s">
        <v>470</v>
      </c>
      <c r="C14" s="232"/>
      <c r="D14" s="232"/>
      <c r="E14" s="232"/>
      <c r="F14" s="232"/>
      <c r="G14" s="232"/>
      <c r="H14" s="232"/>
      <c r="I14" s="232"/>
      <c r="J14" s="232"/>
      <c r="K14" s="232"/>
      <c r="L14" s="233"/>
      <c r="M14" s="95"/>
    </row>
    <row r="15" spans="1:13" s="96" customFormat="1" ht="54.65" customHeight="1" x14ac:dyDescent="0.75">
      <c r="A15" s="94"/>
      <c r="B15" s="231" t="s">
        <v>488</v>
      </c>
      <c r="C15" s="232"/>
      <c r="D15" s="232"/>
      <c r="E15" s="232"/>
      <c r="F15" s="232"/>
      <c r="G15" s="232"/>
      <c r="H15" s="232"/>
      <c r="I15" s="232"/>
      <c r="J15" s="232"/>
      <c r="K15" s="232"/>
      <c r="L15" s="233"/>
      <c r="M15" s="95"/>
    </row>
    <row r="16" spans="1:13" s="96" customFormat="1" ht="54.65" customHeight="1" x14ac:dyDescent="0.75">
      <c r="A16" s="94"/>
      <c r="B16" s="231" t="s">
        <v>471</v>
      </c>
      <c r="C16" s="232"/>
      <c r="D16" s="232"/>
      <c r="E16" s="232"/>
      <c r="F16" s="232"/>
      <c r="G16" s="232"/>
      <c r="H16" s="232"/>
      <c r="I16" s="232"/>
      <c r="J16" s="232"/>
      <c r="K16" s="232"/>
      <c r="L16" s="233"/>
      <c r="M16" s="95"/>
    </row>
    <row r="17" spans="1:13" s="96" customFormat="1" ht="54.65" customHeight="1" x14ac:dyDescent="0.75">
      <c r="A17" s="94"/>
      <c r="B17" s="231" t="s">
        <v>472</v>
      </c>
      <c r="C17" s="232"/>
      <c r="D17" s="232"/>
      <c r="E17" s="232"/>
      <c r="F17" s="232"/>
      <c r="G17" s="232"/>
      <c r="H17" s="232"/>
      <c r="I17" s="232"/>
      <c r="J17" s="232"/>
      <c r="K17" s="232"/>
      <c r="L17" s="233"/>
      <c r="M17" s="95"/>
    </row>
    <row r="18" spans="1:13" s="96" customFormat="1" ht="54.65" customHeight="1" x14ac:dyDescent="0.75">
      <c r="A18" s="94"/>
      <c r="B18" s="231" t="s">
        <v>489</v>
      </c>
      <c r="C18" s="232"/>
      <c r="D18" s="232"/>
      <c r="E18" s="232"/>
      <c r="F18" s="232"/>
      <c r="G18" s="232"/>
      <c r="H18" s="232"/>
      <c r="I18" s="232"/>
      <c r="J18" s="232"/>
      <c r="K18" s="232"/>
      <c r="L18" s="233"/>
      <c r="M18" s="95"/>
    </row>
    <row r="19" spans="1:13" s="96" customFormat="1" ht="54.65" customHeight="1" x14ac:dyDescent="0.75">
      <c r="A19" s="94"/>
      <c r="B19" s="231" t="s">
        <v>473</v>
      </c>
      <c r="C19" s="232"/>
      <c r="D19" s="232"/>
      <c r="E19" s="232"/>
      <c r="F19" s="232"/>
      <c r="G19" s="232"/>
      <c r="H19" s="232"/>
      <c r="I19" s="232"/>
      <c r="J19" s="232"/>
      <c r="K19" s="232"/>
      <c r="L19" s="233"/>
      <c r="M19" s="95"/>
    </row>
    <row r="20" spans="1:13" s="96" customFormat="1" ht="54.65" customHeight="1" x14ac:dyDescent="0.75">
      <c r="A20" s="94"/>
      <c r="B20" s="231" t="s">
        <v>474</v>
      </c>
      <c r="C20" s="232"/>
      <c r="D20" s="232"/>
      <c r="E20" s="232"/>
      <c r="F20" s="232"/>
      <c r="G20" s="232"/>
      <c r="H20" s="232"/>
      <c r="I20" s="232"/>
      <c r="J20" s="232"/>
      <c r="K20" s="232"/>
      <c r="L20" s="233"/>
      <c r="M20" s="95"/>
    </row>
    <row r="21" spans="1:13" s="96" customFormat="1" ht="54.65" customHeight="1" x14ac:dyDescent="0.75">
      <c r="A21" s="94"/>
      <c r="B21" s="231" t="s">
        <v>490</v>
      </c>
      <c r="C21" s="232"/>
      <c r="D21" s="232"/>
      <c r="E21" s="232"/>
      <c r="F21" s="232"/>
      <c r="G21" s="232"/>
      <c r="H21" s="232"/>
      <c r="I21" s="232"/>
      <c r="J21" s="232"/>
      <c r="K21" s="232"/>
      <c r="L21" s="233"/>
      <c r="M21" s="95"/>
    </row>
    <row r="22" spans="1:13" s="96" customFormat="1" ht="54.65" customHeight="1" x14ac:dyDescent="0.75">
      <c r="A22" s="94"/>
      <c r="B22" s="231" t="s">
        <v>475</v>
      </c>
      <c r="C22" s="232"/>
      <c r="D22" s="232"/>
      <c r="E22" s="232"/>
      <c r="F22" s="232"/>
      <c r="G22" s="232"/>
      <c r="H22" s="232"/>
      <c r="I22" s="232"/>
      <c r="J22" s="232"/>
      <c r="K22" s="232"/>
      <c r="L22" s="233"/>
      <c r="M22" s="95"/>
    </row>
    <row r="23" spans="1:13" s="96" customFormat="1" ht="49" customHeight="1" x14ac:dyDescent="0.75">
      <c r="A23" s="94"/>
      <c r="B23" s="231" t="s">
        <v>476</v>
      </c>
      <c r="C23" s="232"/>
      <c r="D23" s="232"/>
      <c r="E23" s="232"/>
      <c r="F23" s="232"/>
      <c r="G23" s="232"/>
      <c r="H23" s="232"/>
      <c r="I23" s="232"/>
      <c r="J23" s="232"/>
      <c r="K23" s="232"/>
      <c r="L23" s="233"/>
      <c r="M23" s="95"/>
    </row>
    <row r="24" spans="1:13" ht="18.649999999999999" customHeight="1" x14ac:dyDescent="0.55000000000000004">
      <c r="A24" s="73"/>
      <c r="B24" s="44"/>
      <c r="C24" s="44"/>
      <c r="D24" s="44"/>
      <c r="E24" s="44"/>
      <c r="F24" s="44"/>
      <c r="G24" s="44"/>
      <c r="H24" s="44"/>
      <c r="I24" s="44"/>
      <c r="J24" s="44"/>
      <c r="K24" s="44"/>
      <c r="L24" s="44"/>
      <c r="M24" s="80"/>
    </row>
    <row r="25" spans="1:13" x14ac:dyDescent="0.55000000000000004">
      <c r="A25" s="73"/>
      <c r="B25" s="44"/>
      <c r="C25" s="44"/>
      <c r="D25" s="44"/>
      <c r="E25" s="44"/>
      <c r="F25" s="44"/>
      <c r="G25" s="44"/>
      <c r="H25" s="44"/>
      <c r="I25" s="44"/>
      <c r="J25" s="44"/>
      <c r="K25" s="44"/>
      <c r="L25" s="44"/>
      <c r="M25" s="80"/>
    </row>
    <row r="26" spans="1:13" x14ac:dyDescent="0.55000000000000004">
      <c r="A26" s="73"/>
      <c r="B26" s="44"/>
      <c r="C26" s="44"/>
      <c r="D26" s="44"/>
      <c r="E26" s="44"/>
      <c r="F26" s="44"/>
      <c r="G26" s="44"/>
      <c r="H26" s="44"/>
      <c r="I26" s="44"/>
      <c r="J26" s="44"/>
      <c r="K26" s="44"/>
      <c r="L26" s="44"/>
      <c r="M26" s="80"/>
    </row>
    <row r="27" spans="1:13" x14ac:dyDescent="0.55000000000000004">
      <c r="A27" s="73"/>
      <c r="B27" s="44"/>
      <c r="C27" s="44"/>
      <c r="D27" s="44"/>
      <c r="E27" s="44"/>
      <c r="F27" s="44"/>
      <c r="G27" s="44"/>
      <c r="H27" s="44"/>
      <c r="I27" s="44"/>
      <c r="J27" s="44"/>
      <c r="K27" s="44"/>
      <c r="L27" s="44"/>
      <c r="M27" s="80"/>
    </row>
    <row r="28" spans="1:13" x14ac:dyDescent="0.55000000000000004">
      <c r="A28" s="73"/>
      <c r="B28" s="44"/>
      <c r="C28" s="44"/>
      <c r="D28" s="44"/>
      <c r="E28" s="44"/>
      <c r="F28" s="44"/>
      <c r="G28" s="44"/>
      <c r="H28" s="44"/>
      <c r="I28" s="44"/>
      <c r="J28" s="44"/>
      <c r="K28" s="44"/>
      <c r="L28" s="44"/>
      <c r="M28" s="80"/>
    </row>
    <row r="29" spans="1:13" x14ac:dyDescent="0.55000000000000004">
      <c r="A29" s="73"/>
      <c r="B29" s="44"/>
      <c r="C29" s="44"/>
      <c r="D29" s="44"/>
      <c r="E29" s="44"/>
      <c r="F29" s="44"/>
      <c r="G29" s="44"/>
      <c r="H29" s="44"/>
      <c r="I29" s="44"/>
      <c r="J29" s="44"/>
      <c r="K29" s="44"/>
      <c r="L29" s="44"/>
      <c r="M29" s="80"/>
    </row>
    <row r="30" spans="1:13" ht="19" thickBot="1" x14ac:dyDescent="0.6">
      <c r="A30" s="123"/>
      <c r="B30" s="124" t="s">
        <v>421</v>
      </c>
      <c r="C30" s="125" t="str">
        <f>الرئيسية!D11</f>
        <v>عام</v>
      </c>
      <c r="D30" s="125"/>
      <c r="E30" s="125"/>
      <c r="F30" s="125"/>
      <c r="G30" s="125"/>
      <c r="H30" s="125"/>
      <c r="I30" s="125"/>
      <c r="J30" s="125"/>
      <c r="K30" s="234" t="s">
        <v>422</v>
      </c>
      <c r="L30" s="234"/>
      <c r="M30" s="126" t="str">
        <f>الرئيسية!G11</f>
        <v>أبيض</v>
      </c>
    </row>
  </sheetData>
  <sheetProtection algorithmName="SHA-512" hashValue="tUfyM87G0nIgm/oHad4E2c6sADUWLPr26lC+pie1ZHP4tzI8zWQTH1Ewm6Fh7Wz5juIS0pK/2CpG77e64F3N+Q==" saltValue="GoSfqBGigPh4f4PJdFgCIg==" spinCount="100000" sheet="1" objects="1" scenarios="1"/>
  <mergeCells count="21">
    <mergeCell ref="K30:L30"/>
    <mergeCell ref="B12:L12"/>
    <mergeCell ref="B13:L13"/>
    <mergeCell ref="B14:L14"/>
    <mergeCell ref="B15:L15"/>
    <mergeCell ref="B23:L23"/>
    <mergeCell ref="B17:L17"/>
    <mergeCell ref="B16:L16"/>
    <mergeCell ref="B18:L18"/>
    <mergeCell ref="B19:L19"/>
    <mergeCell ref="B20:L20"/>
    <mergeCell ref="B21:L21"/>
    <mergeCell ref="B22:L22"/>
    <mergeCell ref="B11:L11"/>
    <mergeCell ref="B4:L4"/>
    <mergeCell ref="B5:L5"/>
    <mergeCell ref="B6:L6"/>
    <mergeCell ref="B7:L7"/>
    <mergeCell ref="B8:L8"/>
    <mergeCell ref="B10:L10"/>
    <mergeCell ref="B9:L9"/>
  </mergeCells>
  <hyperlinks>
    <hyperlink ref="B5:L5" location="'اجراءات التقييم وقياس الإلتزام'!A1" display="'اجراءات التقييم وقياس الإلتزام'!A1" xr:uid="{00000000-0004-0000-0100-000000000000}"/>
    <hyperlink ref="B8:L8" location="'معلومات اساسية عن الجهة'!A1" display="'معلومات اساسية عن الجهة'!A1" xr:uid="{00000000-0004-0000-0100-000001000000}"/>
    <hyperlink ref="B7:L7" location="'شعار الجهة'!A1" display="'شعار الجهة'!A1" xr:uid="{00000000-0004-0000-0100-000002000000}"/>
    <hyperlink ref="B6:L6" location="تعليمات!A1" display="تعليمات!A1" xr:uid="{00000000-0004-0000-0100-000003000000}"/>
    <hyperlink ref="B4:L4" location="'سجل الأداة'!A1" display="'سجل الأداة'!A1" xr:uid="{00000000-0004-0000-0100-000004000000}"/>
    <hyperlink ref="B9:L9" location="'معلومات عن المرفق 1 '!A1" display="'معلومات عن المرفق 1 '!A1" xr:uid="{00000000-0004-0000-0100-000005000000}"/>
    <hyperlink ref="B10:L10" location="'حالة الالتزام بالضوابط للمرفق 1'!A1" display="'حالة الالتزام بالضوابط للمرفق 1'!A1" xr:uid="{00000000-0004-0000-0100-000006000000}"/>
    <hyperlink ref="B11:L11" location="'ملخص نتائج التقييم والإلتزام م1'!A1" display="'ملخص نتائج التقييم والإلتزام م1'!A1" xr:uid="{00000000-0004-0000-0100-000007000000}"/>
    <hyperlink ref="B12:L12" location="'معلومات عن المرفق 2'!A1" display="'معلومات عن المرفق 2'!A1" xr:uid="{00000000-0004-0000-0100-000008000000}"/>
    <hyperlink ref="B13:L13" location="'حالة الالتزام بالضوابط للمرفق 2'!A1" display="'حالة الالتزام بالضوابط للمرفق 2'!A1" xr:uid="{00000000-0004-0000-0100-000009000000}"/>
    <hyperlink ref="B14:L14" location="'ملخص نتائج التقييم والإلتزام م2'!A1" display="'ملخص نتائج التقييم والإلتزام م2'!A1" xr:uid="{00000000-0004-0000-0100-00000A000000}"/>
    <hyperlink ref="B15:L15" location="'معلومات عن المرفق 3'!A1" display="'معلومات عن المرفق 3'!A1" xr:uid="{00000000-0004-0000-0100-00000B000000}"/>
    <hyperlink ref="B16:L16" location="'حالة الالتزام بالضوابط للمرفق 3'!A1" display="'حالة الالتزام بالضوابط للمرفق 3'!A1" xr:uid="{00000000-0004-0000-0100-00000C000000}"/>
    <hyperlink ref="B17:L17" location="'ملخص نتائج التقييم والإلتزام م3'!A1" display="'ملخص نتائج التقييم والإلتزام م3'!A1" xr:uid="{00000000-0004-0000-0100-00000D000000}"/>
    <hyperlink ref="B18:L18" location="'معلومات عن المرفق 4'!A1" display="'معلومات عن المرفق 4'!A1" xr:uid="{00000000-0004-0000-0100-00000E000000}"/>
    <hyperlink ref="B19:L19" location="'حالة الالتزام بالضوابط للمرفق 4'!A1" display="'حالة الالتزام بالضوابط للمرفق 4'!A1" xr:uid="{00000000-0004-0000-0100-00000F000000}"/>
    <hyperlink ref="B20:L20" location="'ملخص نتائج التقييم والإلتزام م4'!A1" display="'ملخص نتائج التقييم والإلتزام م4'!A1" xr:uid="{00000000-0004-0000-0100-000010000000}"/>
    <hyperlink ref="B21:L21" location="'معلومات عن المرفق 5'!A1" display="'معلومات عن المرفق 5'!A1" xr:uid="{00000000-0004-0000-0100-000011000000}"/>
    <hyperlink ref="B22:L22" location="'حالة الالتزام بالضوابط للمرفق 5'!A1" display="'حالة الالتزام بالضوابط للمرفق 5'!A1" xr:uid="{00000000-0004-0000-0100-000012000000}"/>
    <hyperlink ref="B23:L23" location="'ملخص نتائج التقييم والإلتزام م5'!A1" display="'ملخص نتائج التقييم والإلتزام م5'!A1" xr:uid="{00000000-0004-0000-0100-000013000000}"/>
  </hyperlink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sheetPr>
  <dimension ref="A1:G15"/>
  <sheetViews>
    <sheetView showGridLines="0" rightToLeft="1" topLeftCell="A10" zoomScaleNormal="100" workbookViewId="0">
      <selection activeCell="K7" sqref="K7:K43"/>
    </sheetView>
  </sheetViews>
  <sheetFormatPr defaultColWidth="8.81640625" defaultRowHeight="18.5" x14ac:dyDescent="0.55000000000000004"/>
  <cols>
    <col min="1" max="1" width="18.1796875" style="78" customWidth="1"/>
    <col min="2" max="2" width="24.81640625" style="78" customWidth="1"/>
    <col min="3" max="3" width="36.453125" style="78" customWidth="1"/>
    <col min="4" max="4" width="18.1796875" style="78" customWidth="1"/>
    <col min="5" max="5" width="29.81640625" style="78" customWidth="1"/>
    <col min="6" max="6" width="13.1796875" style="78" customWidth="1"/>
    <col min="7" max="16384" width="8.81640625" style="78"/>
  </cols>
  <sheetData>
    <row r="1" spans="1:7" x14ac:dyDescent="0.55000000000000004">
      <c r="A1" s="132"/>
      <c r="B1" s="133"/>
      <c r="C1" s="133"/>
      <c r="D1" s="133"/>
      <c r="E1" s="133"/>
      <c r="F1" s="99"/>
    </row>
    <row r="2" spans="1:7" x14ac:dyDescent="0.55000000000000004">
      <c r="A2" s="130"/>
      <c r="B2" s="131"/>
      <c r="C2" s="131"/>
      <c r="D2" s="131"/>
      <c r="E2" s="131"/>
      <c r="F2" s="80"/>
    </row>
    <row r="3" spans="1:7" ht="72.650000000000006" customHeight="1" x14ac:dyDescent="0.55000000000000004">
      <c r="A3" s="130"/>
      <c r="B3" s="131"/>
      <c r="C3" s="131"/>
      <c r="D3" s="131"/>
      <c r="E3" s="131"/>
      <c r="F3" s="80"/>
      <c r="G3" s="79"/>
    </row>
    <row r="4" spans="1:7" ht="30" customHeight="1" x14ac:dyDescent="0.55000000000000004">
      <c r="A4" s="73"/>
      <c r="B4" s="82"/>
      <c r="C4" s="202"/>
      <c r="D4" s="82"/>
      <c r="E4" s="202"/>
      <c r="F4" s="80"/>
    </row>
    <row r="5" spans="1:7" ht="27" x14ac:dyDescent="0.55000000000000004">
      <c r="A5" s="73"/>
      <c r="B5" s="207"/>
      <c r="C5" s="207"/>
      <c r="D5" s="83"/>
      <c r="E5" s="84"/>
      <c r="F5" s="80"/>
    </row>
    <row r="6" spans="1:7" ht="27" x14ac:dyDescent="0.55000000000000004">
      <c r="A6" s="73"/>
      <c r="B6" s="207"/>
      <c r="C6" s="207"/>
      <c r="D6" s="83"/>
      <c r="E6" s="84"/>
      <c r="F6" s="80"/>
      <c r="G6" s="81"/>
    </row>
    <row r="7" spans="1:7" x14ac:dyDescent="0.55000000000000004">
      <c r="A7" s="73"/>
      <c r="B7" s="44"/>
      <c r="C7" s="44"/>
      <c r="D7" s="44"/>
      <c r="E7" s="44"/>
      <c r="F7" s="80"/>
    </row>
    <row r="8" spans="1:7" ht="42" customHeight="1" x14ac:dyDescent="0.55000000000000004">
      <c r="A8" s="73"/>
      <c r="B8" s="299" t="s">
        <v>125</v>
      </c>
      <c r="C8" s="300"/>
      <c r="D8" s="300"/>
      <c r="E8" s="301"/>
      <c r="F8" s="80"/>
    </row>
    <row r="9" spans="1:7" ht="39" customHeight="1" x14ac:dyDescent="0.55000000000000004">
      <c r="A9" s="73"/>
      <c r="B9" s="106" t="s">
        <v>127</v>
      </c>
      <c r="C9" s="219"/>
      <c r="D9" s="106" t="s">
        <v>126</v>
      </c>
      <c r="E9" s="217"/>
      <c r="F9" s="80"/>
    </row>
    <row r="10" spans="1:7" ht="74" x14ac:dyDescent="0.55000000000000004">
      <c r="A10" s="73"/>
      <c r="B10" s="107" t="s">
        <v>509</v>
      </c>
      <c r="C10" s="220"/>
      <c r="D10" s="106" t="s">
        <v>128</v>
      </c>
      <c r="E10" s="218" t="s">
        <v>122</v>
      </c>
      <c r="F10" s="80"/>
      <c r="G10" s="81"/>
    </row>
    <row r="11" spans="1:7" ht="141" customHeight="1" x14ac:dyDescent="0.55000000000000004">
      <c r="A11" s="73"/>
      <c r="B11" s="106" t="s">
        <v>130</v>
      </c>
      <c r="C11" s="219"/>
      <c r="D11" s="106" t="s">
        <v>131</v>
      </c>
      <c r="E11" s="217"/>
      <c r="F11" s="80"/>
    </row>
    <row r="12" spans="1:7" ht="63" customHeight="1" x14ac:dyDescent="0.55000000000000004">
      <c r="A12" s="73"/>
      <c r="B12" s="61"/>
      <c r="C12" s="85"/>
      <c r="D12" s="61"/>
      <c r="E12" s="44"/>
      <c r="F12" s="80"/>
    </row>
    <row r="13" spans="1:7" ht="50.25" customHeight="1" x14ac:dyDescent="0.55000000000000004">
      <c r="A13" s="73"/>
      <c r="B13" s="299" t="s">
        <v>129</v>
      </c>
      <c r="C13" s="300"/>
      <c r="D13" s="301"/>
      <c r="E13" s="221">
        <v>1</v>
      </c>
      <c r="F13" s="80"/>
    </row>
    <row r="14" spans="1:7" ht="63" customHeight="1" x14ac:dyDescent="0.55000000000000004">
      <c r="A14" s="128"/>
      <c r="B14" s="44"/>
      <c r="C14" s="44"/>
      <c r="D14" s="44"/>
      <c r="E14" s="44"/>
      <c r="F14" s="80"/>
    </row>
    <row r="15" spans="1:7" ht="19" thickBot="1" x14ac:dyDescent="0.6">
      <c r="A15" s="123"/>
      <c r="B15" s="203" t="s">
        <v>421</v>
      </c>
      <c r="C15" s="125" t="str">
        <f>الرئيسية!D11</f>
        <v>عام</v>
      </c>
      <c r="D15" s="125"/>
      <c r="E15" s="203" t="s">
        <v>422</v>
      </c>
      <c r="F15" s="126" t="str">
        <f>الرئيسية!G11</f>
        <v>أبيض</v>
      </c>
    </row>
  </sheetData>
  <sheetProtection algorithmName="SHA-512" hashValue="NLEGsPmC60SQJfSLT7r/OuGo1hDW7Z0l4O/b1xEEIvdGPoZFtSHh7lvpyKafdVpkjALLrHBHTApfdXVBio44bA==" saltValue="mWJJovf20FHcS7kfB1gh7A==" spinCount="100000" sheet="1" objects="1" scenarios="1"/>
  <mergeCells count="2">
    <mergeCell ref="B8:E8"/>
    <mergeCell ref="B13:D13"/>
  </mergeCells>
  <dataValidations count="1">
    <dataValidation type="list" allowBlank="1" showInputMessage="1" showErrorMessage="1" sqref="E13" xr:uid="{00000000-0002-0000-1300-000000000000}">
      <formula1>"1,2,3"</formula1>
    </dataValidation>
  </dataValidation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U177"/>
  <sheetViews>
    <sheetView showGridLines="0" showZeros="0" rightToLeft="1" topLeftCell="B1" zoomScaleNormal="100" workbookViewId="0">
      <selection activeCell="K7" sqref="K7:K43"/>
    </sheetView>
  </sheetViews>
  <sheetFormatPr defaultColWidth="9.1796875" defaultRowHeight="18" x14ac:dyDescent="0.4"/>
  <cols>
    <col min="1" max="1" width="5.81640625" style="169" customWidth="1"/>
    <col min="2" max="2" width="29.81640625" style="169" customWidth="1"/>
    <col min="3" max="5" width="20.81640625" style="169" customWidth="1"/>
    <col min="6" max="6" width="16.7265625" style="187" customWidth="1"/>
    <col min="7" max="7" width="20.81640625" style="187" hidden="1" customWidth="1"/>
    <col min="8" max="8" width="15.54296875" style="187" customWidth="1"/>
    <col min="9" max="9" width="21.1796875" style="187" customWidth="1"/>
    <col min="10" max="10" width="79.453125" style="150" customWidth="1"/>
    <col min="11" max="11" width="22" style="169" customWidth="1"/>
    <col min="12" max="12" width="27.81640625" style="169" hidden="1" customWidth="1"/>
    <col min="13" max="13" width="25.453125" style="169" hidden="1" customWidth="1"/>
    <col min="14" max="14" width="24.26953125" style="169" hidden="1" customWidth="1"/>
    <col min="15" max="15" width="27.54296875" style="169" customWidth="1"/>
    <col min="16" max="16" width="25.54296875" style="169" customWidth="1"/>
    <col min="17" max="17" width="25.453125" style="169" customWidth="1"/>
    <col min="18" max="18" width="8.1796875" style="169" customWidth="1"/>
    <col min="19" max="16384" width="9.1796875" style="169"/>
  </cols>
  <sheetData>
    <row r="1" spans="1:21" s="150" customFormat="1" ht="22.5" customHeight="1" x14ac:dyDescent="0.4">
      <c r="A1" s="144"/>
      <c r="B1" s="145"/>
      <c r="C1" s="145"/>
      <c r="D1" s="145"/>
      <c r="E1" s="145"/>
      <c r="F1" s="146"/>
      <c r="G1" s="146"/>
      <c r="H1" s="146"/>
      <c r="I1" s="146"/>
      <c r="J1" s="145"/>
      <c r="K1" s="147"/>
      <c r="L1" s="147"/>
      <c r="M1" s="147"/>
      <c r="N1" s="147"/>
      <c r="O1" s="147"/>
      <c r="P1" s="147"/>
      <c r="Q1" s="147"/>
      <c r="R1" s="148"/>
      <c r="S1" s="149"/>
    </row>
    <row r="2" spans="1:21" s="150" customFormat="1" ht="22.5" customHeight="1" x14ac:dyDescent="0.4">
      <c r="A2" s="151"/>
      <c r="B2" s="152"/>
      <c r="C2" s="152"/>
      <c r="D2" s="152"/>
      <c r="E2" s="152"/>
      <c r="F2" s="153"/>
      <c r="G2" s="153"/>
      <c r="H2" s="153"/>
      <c r="I2" s="153"/>
      <c r="J2" s="152"/>
      <c r="K2" s="154"/>
      <c r="L2" s="154"/>
      <c r="M2" s="154"/>
      <c r="N2" s="154"/>
      <c r="O2" s="154"/>
      <c r="P2" s="154"/>
      <c r="Q2" s="154"/>
      <c r="R2" s="155"/>
      <c r="S2" s="156"/>
    </row>
    <row r="3" spans="1:21" s="150" customFormat="1" ht="22.5" customHeight="1" x14ac:dyDescent="0.4">
      <c r="A3" s="151"/>
      <c r="B3" s="152"/>
      <c r="C3" s="152"/>
      <c r="D3" s="152"/>
      <c r="E3" s="152"/>
      <c r="F3" s="153"/>
      <c r="G3" s="153"/>
      <c r="H3" s="153"/>
      <c r="I3" s="153"/>
      <c r="J3" s="152"/>
      <c r="K3" s="154"/>
      <c r="L3" s="154"/>
      <c r="M3" s="154"/>
      <c r="N3" s="154"/>
      <c r="O3" s="154"/>
      <c r="P3" s="154"/>
      <c r="Q3" s="154"/>
      <c r="R3" s="155"/>
      <c r="S3" s="156"/>
    </row>
    <row r="4" spans="1:21" s="150" customFormat="1" ht="35.15" customHeight="1" x14ac:dyDescent="0.4">
      <c r="A4" s="157"/>
      <c r="B4" s="158"/>
      <c r="C4" s="158"/>
      <c r="D4" s="158"/>
      <c r="E4" s="158"/>
      <c r="F4" s="159"/>
      <c r="G4" s="159"/>
      <c r="H4" s="159"/>
      <c r="I4" s="159"/>
      <c r="J4" s="158"/>
      <c r="K4" s="160"/>
      <c r="L4" s="160"/>
      <c r="M4" s="160"/>
      <c r="N4" s="160"/>
      <c r="O4" s="160"/>
      <c r="P4" s="160"/>
      <c r="Q4" s="160"/>
      <c r="R4" s="161"/>
      <c r="S4" s="162"/>
    </row>
    <row r="5" spans="1:21" s="150" customFormat="1" ht="30" customHeight="1" x14ac:dyDescent="0.4">
      <c r="A5" s="157"/>
      <c r="B5" s="158"/>
      <c r="C5" s="158"/>
      <c r="D5" s="158"/>
      <c r="E5" s="158"/>
      <c r="F5" s="159"/>
      <c r="G5" s="159"/>
      <c r="H5" s="159"/>
      <c r="I5" s="159"/>
      <c r="J5" s="158"/>
      <c r="K5" s="161"/>
      <c r="L5" s="161"/>
      <c r="M5" s="161"/>
      <c r="N5" s="161"/>
      <c r="O5" s="161"/>
      <c r="P5" s="161"/>
      <c r="Q5" s="161"/>
      <c r="R5" s="161"/>
      <c r="S5" s="162"/>
    </row>
    <row r="6" spans="1:21" s="150" customFormat="1" ht="111.75" customHeight="1" x14ac:dyDescent="0.4">
      <c r="A6" s="157"/>
      <c r="B6" s="204" t="s">
        <v>426</v>
      </c>
      <c r="C6" s="349" t="s">
        <v>427</v>
      </c>
      <c r="D6" s="349"/>
      <c r="E6" s="349"/>
      <c r="F6" s="204" t="s">
        <v>428</v>
      </c>
      <c r="G6" s="204" t="s">
        <v>463</v>
      </c>
      <c r="H6" s="204" t="s">
        <v>429</v>
      </c>
      <c r="I6" s="204" t="s">
        <v>430</v>
      </c>
      <c r="J6" s="204" t="s">
        <v>431</v>
      </c>
      <c r="K6" s="204" t="s">
        <v>432</v>
      </c>
      <c r="L6" s="204"/>
      <c r="M6" s="204" t="s">
        <v>433</v>
      </c>
      <c r="N6" s="204" t="s">
        <v>434</v>
      </c>
      <c r="O6" s="204" t="s">
        <v>435</v>
      </c>
      <c r="P6" s="204" t="s">
        <v>436</v>
      </c>
      <c r="Q6" s="204" t="s">
        <v>437</v>
      </c>
      <c r="R6" s="161"/>
      <c r="S6" s="162"/>
    </row>
    <row r="7" spans="1:21" ht="111" x14ac:dyDescent="0.4">
      <c r="A7" s="164"/>
      <c r="B7" s="326" t="s">
        <v>438</v>
      </c>
      <c r="C7" s="350" t="s">
        <v>6</v>
      </c>
      <c r="D7" s="333" t="s">
        <v>58</v>
      </c>
      <c r="E7" s="334"/>
      <c r="F7" s="183" t="s">
        <v>439</v>
      </c>
      <c r="G7" s="183">
        <v>3</v>
      </c>
      <c r="H7" s="184" t="s">
        <v>7</v>
      </c>
      <c r="I7" s="188" t="str">
        <f>IF(AND('معلومات عن المرفق 5'!$E$13=1,G7&gt;=1),'Data Validation Lists'!$B$12,IF(AND('معلومات عن المرفق 5'!$E$13=2,G7&gt;=2),'Data Validation Lists'!$B$12,IF(AND('معلومات عن المرفق 5'!$E$13=3,G7=3),'Data Validation Lists'!$B$12,'Data Validation Lists'!$B$13)))</f>
        <v>ينطبق - Applicable</v>
      </c>
      <c r="J7" s="172" t="s">
        <v>479</v>
      </c>
      <c r="K7" s="171" t="s">
        <v>246</v>
      </c>
      <c r="L7" s="165">
        <f>IF(K7="مطبق كليًا  - Implemented",3,IF(K7="مطبق جزئيًا  - Partially Implemented",2,IF(K7="غير مطبق  - Not Implemented",1,0)))</f>
        <v>3</v>
      </c>
      <c r="M7" s="166"/>
      <c r="N7" s="166"/>
      <c r="O7" s="216"/>
      <c r="P7" s="215"/>
      <c r="Q7" s="166"/>
      <c r="R7" s="167"/>
      <c r="S7" s="168"/>
      <c r="U7" s="170"/>
    </row>
    <row r="8" spans="1:21" ht="111" x14ac:dyDescent="0.4">
      <c r="A8" s="164"/>
      <c r="B8" s="327"/>
      <c r="C8" s="330"/>
      <c r="D8" s="335"/>
      <c r="E8" s="336"/>
      <c r="F8" s="183" t="s">
        <v>439</v>
      </c>
      <c r="G8" s="183">
        <v>3</v>
      </c>
      <c r="H8" s="184" t="s">
        <v>19</v>
      </c>
      <c r="I8" s="188" t="str">
        <f>IF(AND('معلومات عن المرفق 5'!$E$13=1,G8&gt;=1),'Data Validation Lists'!$B$12,IF(AND('معلومات عن المرفق 5'!$E$13=2,G8&gt;=2),'Data Validation Lists'!$B$12,IF(AND('معلومات عن المرفق 5'!$E$13=3,G8=3),'Data Validation Lists'!$B$12,'Data Validation Lists'!$B$13)))</f>
        <v>ينطبق - Applicable</v>
      </c>
      <c r="J8" s="172" t="s">
        <v>253</v>
      </c>
      <c r="K8" s="171" t="s">
        <v>246</v>
      </c>
      <c r="L8" s="165">
        <f t="shared" ref="L8:L71" si="0">IF(K8="مطبق كليًا  - Implemented",3,IF(K8="مطبق جزئيًا  - Partially Implemented",2,IF(K8="غير مطبق  - Not Implemented",1,0)))</f>
        <v>3</v>
      </c>
      <c r="M8" s="166"/>
      <c r="N8" s="166"/>
      <c r="O8" s="215"/>
      <c r="P8" s="215"/>
      <c r="Q8" s="166"/>
      <c r="R8" s="167"/>
      <c r="S8" s="168"/>
    </row>
    <row r="9" spans="1:21" ht="129.5" x14ac:dyDescent="0.4">
      <c r="A9" s="164"/>
      <c r="B9" s="327"/>
      <c r="C9" s="331"/>
      <c r="D9" s="337"/>
      <c r="E9" s="338"/>
      <c r="F9" s="183" t="s">
        <v>439</v>
      </c>
      <c r="G9" s="183">
        <v>3</v>
      </c>
      <c r="H9" s="184" t="s">
        <v>33</v>
      </c>
      <c r="I9" s="188" t="str">
        <f>IF(AND('معلومات عن المرفق 5'!$E$13=1,G9&gt;=1),'Data Validation Lists'!$B$12,IF(AND('معلومات عن المرفق 5'!$E$13=2,G9&gt;=2),'Data Validation Lists'!$B$12,IF(AND('معلومات عن المرفق 5'!$E$13=3,G9=3),'Data Validation Lists'!$B$12,'Data Validation Lists'!$B$13)))</f>
        <v>ينطبق - Applicable</v>
      </c>
      <c r="J9" s="172" t="s">
        <v>254</v>
      </c>
      <c r="K9" s="171" t="s">
        <v>246</v>
      </c>
      <c r="L9" s="165">
        <f t="shared" si="0"/>
        <v>3</v>
      </c>
      <c r="M9" s="166"/>
      <c r="N9" s="166"/>
      <c r="O9" s="215"/>
      <c r="P9" s="215"/>
      <c r="Q9" s="166"/>
      <c r="R9" s="167"/>
      <c r="S9" s="168"/>
    </row>
    <row r="10" spans="1:21" ht="92.5" x14ac:dyDescent="0.4">
      <c r="A10" s="164"/>
      <c r="B10" s="327"/>
      <c r="C10" s="329" t="s">
        <v>18</v>
      </c>
      <c r="D10" s="341" t="s">
        <v>59</v>
      </c>
      <c r="E10" s="342"/>
      <c r="F10" s="183" t="s">
        <v>439</v>
      </c>
      <c r="G10" s="183">
        <v>3</v>
      </c>
      <c r="H10" s="184" t="s">
        <v>9</v>
      </c>
      <c r="I10" s="188" t="str">
        <f>IF(AND('معلومات عن المرفق 5'!$E$13=1,G10&gt;=1),'Data Validation Lists'!$B$12,IF(AND('معلومات عن المرفق 5'!$E$13=2,G10&gt;=2),'Data Validation Lists'!$B$12,IF(AND('معلومات عن المرفق 5'!$E$13=3,G10=3),'Data Validation Lists'!$B$12,'Data Validation Lists'!$B$13)))</f>
        <v>ينطبق - Applicable</v>
      </c>
      <c r="J10" s="172" t="s">
        <v>255</v>
      </c>
      <c r="K10" s="171" t="str">
        <f>IF(L10=3,"مطبق كليًا  - Implemented",IF(L10=0,"لاينطبق على الجهة  - Not Applicable",IF(L10=1,"غير مطبق  - Not Implemented",IF(3&lt;L10&gt;1,"مطبق جزئيًا  - Partially Implemented"," "))))</f>
        <v>مطبق كليًا  - Implemented</v>
      </c>
      <c r="L10" s="165">
        <f>IFERROR(AVERAGEIFS(L11:L12,I11:I12,"&lt;&gt;لا ينطبق - Not Applicable",L11:L12,"&lt;&gt;0"),AVERAGEIF(I11:I12,"&lt;&gt;لا ينطبق - Not Applicable",L11:L12))</f>
        <v>3</v>
      </c>
      <c r="M10" s="166"/>
      <c r="N10" s="166"/>
      <c r="O10" s="215"/>
      <c r="P10" s="215"/>
      <c r="Q10" s="166"/>
      <c r="R10" s="167"/>
      <c r="S10" s="168"/>
    </row>
    <row r="11" spans="1:21" ht="111" x14ac:dyDescent="0.4">
      <c r="A11" s="164"/>
      <c r="B11" s="327"/>
      <c r="C11" s="330"/>
      <c r="D11" s="343"/>
      <c r="E11" s="344"/>
      <c r="F11" s="183" t="s">
        <v>440</v>
      </c>
      <c r="G11" s="183">
        <v>3</v>
      </c>
      <c r="H11" s="184" t="s">
        <v>258</v>
      </c>
      <c r="I11" s="188" t="str">
        <f>IF(AND('معلومات عن المرفق 5'!$E$13=1,G11&gt;=1),'Data Validation Lists'!$B$12,IF(AND('معلومات عن المرفق 5'!$E$13=2,G11&gt;=2),'Data Validation Lists'!$B$12,IF(AND('معلومات عن المرفق 5'!$E$13=3,G11=3),'Data Validation Lists'!$B$12,'Data Validation Lists'!$B$13)))</f>
        <v>ينطبق - Applicable</v>
      </c>
      <c r="J11" s="172" t="s">
        <v>256</v>
      </c>
      <c r="K11" s="171" t="s">
        <v>246</v>
      </c>
      <c r="L11" s="165">
        <f t="shared" si="0"/>
        <v>3</v>
      </c>
      <c r="M11" s="166"/>
      <c r="N11" s="166"/>
      <c r="O11" s="215"/>
      <c r="P11" s="215"/>
      <c r="Q11" s="166"/>
      <c r="R11" s="167"/>
      <c r="S11" s="168"/>
    </row>
    <row r="12" spans="1:21" ht="74" x14ac:dyDescent="0.4">
      <c r="A12" s="164"/>
      <c r="B12" s="327"/>
      <c r="C12" s="331"/>
      <c r="D12" s="345"/>
      <c r="E12" s="346"/>
      <c r="F12" s="183" t="s">
        <v>440</v>
      </c>
      <c r="G12" s="183">
        <v>2</v>
      </c>
      <c r="H12" s="184" t="s">
        <v>259</v>
      </c>
      <c r="I12" s="188" t="str">
        <f>IF(AND('معلومات عن المرفق 5'!$E$13=1,G12&gt;=1),'Data Validation Lists'!$B$12,IF(AND('معلومات عن المرفق 5'!$E$13=2,G12&gt;=2),'Data Validation Lists'!$B$12,IF(AND('معلومات عن المرفق 5'!$E$13=3,G12=3),'Data Validation Lists'!$B$12,'Data Validation Lists'!$B$13)))</f>
        <v>ينطبق - Applicable</v>
      </c>
      <c r="J12" s="172" t="s">
        <v>257</v>
      </c>
      <c r="K12" s="171" t="s">
        <v>246</v>
      </c>
      <c r="L12" s="165">
        <f t="shared" si="0"/>
        <v>3</v>
      </c>
      <c r="M12" s="166"/>
      <c r="N12" s="166"/>
      <c r="O12" s="215"/>
      <c r="P12" s="215"/>
      <c r="Q12" s="166"/>
      <c r="R12" s="167"/>
      <c r="S12" s="168"/>
    </row>
    <row r="13" spans="1:21" ht="74" x14ac:dyDescent="0.4">
      <c r="A13" s="164"/>
      <c r="B13" s="327"/>
      <c r="C13" s="329" t="s">
        <v>37</v>
      </c>
      <c r="D13" s="333" t="s">
        <v>445</v>
      </c>
      <c r="E13" s="334"/>
      <c r="F13" s="183" t="s">
        <v>439</v>
      </c>
      <c r="G13" s="183">
        <v>3</v>
      </c>
      <c r="H13" s="184" t="s">
        <v>11</v>
      </c>
      <c r="I13" s="188" t="str">
        <f>IF(AND('معلومات عن المرفق 5'!$E$13=1,G13&gt;=1),'Data Validation Lists'!$B$12,IF(AND('معلومات عن المرفق 5'!$E$13=2,G13&gt;=2),'Data Validation Lists'!$B$12,IF(AND('معلومات عن المرفق 5'!$E$13=3,G13=3),'Data Validation Lists'!$B$12,'Data Validation Lists'!$B$13)))</f>
        <v>ينطبق - Applicable</v>
      </c>
      <c r="J13" s="172" t="s">
        <v>267</v>
      </c>
      <c r="K13" s="171" t="str">
        <f>IF(L13=3,"مطبق كليًا  - Implemented",IF(L13=0,"لاينطبق على الجهة  - Not Applicable",IF(L13=1,"غير مطبق  - Not Implemented",IF(3&lt;L13&gt;1,"مطبق جزئيًا  - Partially Implemented"," "))))</f>
        <v>مطبق كليًا  - Implemented</v>
      </c>
      <c r="L13" s="165">
        <f>IFERROR(AVERAGEIFS(L14:L20,I14:I20,"&lt;&gt;لا ينطبق - Not Applicable",L14:L20,"&lt;&gt;0"),AVERAGEIF(I14:I20,"&lt;&gt;لا ينطبق - Not Applicable",L14:L20))</f>
        <v>3</v>
      </c>
      <c r="M13" s="166"/>
      <c r="N13" s="166"/>
      <c r="O13" s="215"/>
      <c r="P13" s="215"/>
      <c r="Q13" s="166"/>
      <c r="R13" s="167"/>
      <c r="S13" s="168"/>
    </row>
    <row r="14" spans="1:21" ht="74" x14ac:dyDescent="0.4">
      <c r="A14" s="164"/>
      <c r="B14" s="327"/>
      <c r="C14" s="339"/>
      <c r="D14" s="335"/>
      <c r="E14" s="336"/>
      <c r="F14" s="183" t="s">
        <v>440</v>
      </c>
      <c r="G14" s="183">
        <v>3</v>
      </c>
      <c r="H14" s="184" t="s">
        <v>260</v>
      </c>
      <c r="I14" s="188" t="str">
        <f>IF(AND('معلومات عن المرفق 5'!$E$13=1,G14&gt;=1),'Data Validation Lists'!$B$12,IF(AND('معلومات عن المرفق 5'!$E$13=2,G14&gt;=2),'Data Validation Lists'!$B$12,IF(AND('معلومات عن المرفق 5'!$E$13=3,G14=3),'Data Validation Lists'!$B$12,'Data Validation Lists'!$B$13)))</f>
        <v>ينطبق - Applicable</v>
      </c>
      <c r="J14" s="172" t="s">
        <v>186</v>
      </c>
      <c r="K14" s="171" t="s">
        <v>246</v>
      </c>
      <c r="L14" s="165">
        <f t="shared" si="0"/>
        <v>3</v>
      </c>
      <c r="M14" s="166"/>
      <c r="N14" s="166"/>
      <c r="O14" s="215"/>
      <c r="P14" s="215"/>
      <c r="Q14" s="166"/>
      <c r="R14" s="167"/>
      <c r="S14" s="168"/>
    </row>
    <row r="15" spans="1:21" ht="148" x14ac:dyDescent="0.4">
      <c r="A15" s="164"/>
      <c r="B15" s="327"/>
      <c r="C15" s="339"/>
      <c r="D15" s="335"/>
      <c r="E15" s="336"/>
      <c r="F15" s="183" t="s">
        <v>440</v>
      </c>
      <c r="G15" s="183">
        <v>3</v>
      </c>
      <c r="H15" s="184" t="s">
        <v>261</v>
      </c>
      <c r="I15" s="188" t="str">
        <f>IF(AND('معلومات عن المرفق 5'!$E$13=1,G15&gt;=1),'Data Validation Lists'!$B$12,IF(AND('معلومات عن المرفق 5'!$E$13=2,G15&gt;=2),'Data Validation Lists'!$B$12,IF(AND('معلومات عن المرفق 5'!$E$13=3,G15=3),'Data Validation Lists'!$B$12,'Data Validation Lists'!$B$13)))</f>
        <v>ينطبق - Applicable</v>
      </c>
      <c r="J15" s="172" t="s">
        <v>450</v>
      </c>
      <c r="K15" s="171" t="s">
        <v>246</v>
      </c>
      <c r="L15" s="165">
        <f t="shared" si="0"/>
        <v>3</v>
      </c>
      <c r="M15" s="166"/>
      <c r="N15" s="166"/>
      <c r="O15" s="215"/>
      <c r="P15" s="215"/>
      <c r="Q15" s="166"/>
      <c r="R15" s="167"/>
      <c r="S15" s="168"/>
    </row>
    <row r="16" spans="1:21" ht="74" x14ac:dyDescent="0.4">
      <c r="A16" s="164"/>
      <c r="B16" s="327"/>
      <c r="C16" s="339"/>
      <c r="D16" s="335"/>
      <c r="E16" s="336"/>
      <c r="F16" s="183" t="s">
        <v>440</v>
      </c>
      <c r="G16" s="183">
        <v>3</v>
      </c>
      <c r="H16" s="184" t="s">
        <v>262</v>
      </c>
      <c r="I16" s="188" t="str">
        <f>IF(AND('معلومات عن المرفق 5'!$E$13=1,G16&gt;=1),'Data Validation Lists'!$B$12,IF(AND('معلومات عن المرفق 5'!$E$13=2,G16&gt;=2),'Data Validation Lists'!$B$12,IF(AND('معلومات عن المرفق 5'!$E$13=3,G16=3),'Data Validation Lists'!$B$12,'Data Validation Lists'!$B$13)))</f>
        <v>ينطبق - Applicable</v>
      </c>
      <c r="J16" s="172" t="s">
        <v>147</v>
      </c>
      <c r="K16" s="171" t="s">
        <v>246</v>
      </c>
      <c r="L16" s="165">
        <f t="shared" si="0"/>
        <v>3</v>
      </c>
      <c r="M16" s="166"/>
      <c r="N16" s="166"/>
      <c r="O16" s="215"/>
      <c r="P16" s="215"/>
      <c r="Q16" s="166"/>
      <c r="R16" s="167"/>
      <c r="S16" s="168"/>
    </row>
    <row r="17" spans="1:19" ht="74" x14ac:dyDescent="0.4">
      <c r="A17" s="164"/>
      <c r="B17" s="327"/>
      <c r="C17" s="339"/>
      <c r="D17" s="335"/>
      <c r="E17" s="336"/>
      <c r="F17" s="183" t="s">
        <v>440</v>
      </c>
      <c r="G17" s="183">
        <v>3</v>
      </c>
      <c r="H17" s="184" t="s">
        <v>263</v>
      </c>
      <c r="I17" s="188" t="str">
        <f>IF(AND('معلومات عن المرفق 5'!$E$13=1,G17&gt;=1),'Data Validation Lists'!$B$12,IF(AND('معلومات عن المرفق 5'!$E$13=2,G17&gt;=2),'Data Validation Lists'!$B$12,IF(AND('معلومات عن المرفق 5'!$E$13=3,G17=3),'Data Validation Lists'!$B$12,'Data Validation Lists'!$B$13)))</f>
        <v>ينطبق - Applicable</v>
      </c>
      <c r="J17" s="172" t="s">
        <v>148</v>
      </c>
      <c r="K17" s="171" t="s">
        <v>246</v>
      </c>
      <c r="L17" s="165">
        <f t="shared" si="0"/>
        <v>3</v>
      </c>
      <c r="M17" s="166"/>
      <c r="N17" s="166"/>
      <c r="O17" s="215"/>
      <c r="P17" s="215"/>
      <c r="Q17" s="166"/>
      <c r="R17" s="167"/>
      <c r="S17" s="168"/>
    </row>
    <row r="18" spans="1:19" ht="74" x14ac:dyDescent="0.4">
      <c r="A18" s="164"/>
      <c r="B18" s="327"/>
      <c r="C18" s="339"/>
      <c r="D18" s="335"/>
      <c r="E18" s="336"/>
      <c r="F18" s="183" t="s">
        <v>440</v>
      </c>
      <c r="G18" s="183">
        <v>1</v>
      </c>
      <c r="H18" s="184" t="s">
        <v>264</v>
      </c>
      <c r="I18" s="188" t="str">
        <f>IF(AND('معلومات عن المرفق 5'!$E$13=1,G18&gt;=1),'Data Validation Lists'!$B$12,IF(AND('معلومات عن المرفق 5'!$E$13=2,G18&gt;=2),'Data Validation Lists'!$B$12,IF(AND('معلومات عن المرفق 5'!$E$13=3,G18=3),'Data Validation Lists'!$B$12,'Data Validation Lists'!$B$13)))</f>
        <v>ينطبق - Applicable</v>
      </c>
      <c r="J18" s="172" t="s">
        <v>451</v>
      </c>
      <c r="K18" s="171" t="s">
        <v>246</v>
      </c>
      <c r="L18" s="165">
        <f t="shared" si="0"/>
        <v>3</v>
      </c>
      <c r="M18" s="166"/>
      <c r="N18" s="166"/>
      <c r="O18" s="215"/>
      <c r="P18" s="215"/>
      <c r="Q18" s="166"/>
      <c r="R18" s="167"/>
      <c r="S18" s="168"/>
    </row>
    <row r="19" spans="1:19" ht="129.5" x14ac:dyDescent="0.4">
      <c r="A19" s="164"/>
      <c r="B19" s="327"/>
      <c r="C19" s="339"/>
      <c r="D19" s="335"/>
      <c r="E19" s="336"/>
      <c r="F19" s="183" t="s">
        <v>440</v>
      </c>
      <c r="G19" s="183">
        <v>3</v>
      </c>
      <c r="H19" s="184" t="s">
        <v>265</v>
      </c>
      <c r="I19" s="188" t="str">
        <f>IF(AND('معلومات عن المرفق 5'!$E$13=1,G19&gt;=1),'Data Validation Lists'!$B$12,IF(AND('معلومات عن المرفق 5'!$E$13=2,G19&gt;=2),'Data Validation Lists'!$B$12,IF(AND('معلومات عن المرفق 5'!$E$13=3,G19=3),'Data Validation Lists'!$B$12,'Data Validation Lists'!$B$13)))</f>
        <v>ينطبق - Applicable</v>
      </c>
      <c r="J19" s="172" t="s">
        <v>268</v>
      </c>
      <c r="K19" s="171" t="s">
        <v>246</v>
      </c>
      <c r="L19" s="165">
        <f t="shared" si="0"/>
        <v>3</v>
      </c>
      <c r="M19" s="166"/>
      <c r="N19" s="166"/>
      <c r="O19" s="215"/>
      <c r="P19" s="215"/>
      <c r="Q19" s="166"/>
      <c r="R19" s="167"/>
      <c r="S19" s="168"/>
    </row>
    <row r="20" spans="1:19" ht="111" x14ac:dyDescent="0.4">
      <c r="A20" s="164"/>
      <c r="B20" s="327"/>
      <c r="C20" s="340"/>
      <c r="D20" s="337"/>
      <c r="E20" s="338"/>
      <c r="F20" s="183" t="s">
        <v>440</v>
      </c>
      <c r="G20" s="183">
        <v>3</v>
      </c>
      <c r="H20" s="184" t="s">
        <v>266</v>
      </c>
      <c r="I20" s="188" t="str">
        <f>IF(AND('معلومات عن المرفق 5'!$E$13=1,G20&gt;=1),'Data Validation Lists'!$B$12,IF(AND('معلومات عن المرفق 5'!$E$13=2,G20&gt;=2),'Data Validation Lists'!$B$12,IF(AND('معلومات عن المرفق 5'!$E$13=3,G20=3),'Data Validation Lists'!$B$12,'Data Validation Lists'!$B$13)))</f>
        <v>ينطبق - Applicable</v>
      </c>
      <c r="J20" s="172" t="s">
        <v>60</v>
      </c>
      <c r="K20" s="171" t="s">
        <v>246</v>
      </c>
      <c r="L20" s="165">
        <f t="shared" si="0"/>
        <v>3</v>
      </c>
      <c r="M20" s="166"/>
      <c r="N20" s="166"/>
      <c r="O20" s="215"/>
      <c r="P20" s="215"/>
      <c r="Q20" s="166"/>
      <c r="R20" s="167"/>
      <c r="S20" s="168"/>
    </row>
    <row r="21" spans="1:19" ht="92.5" x14ac:dyDescent="0.4">
      <c r="A21" s="164"/>
      <c r="B21" s="327"/>
      <c r="C21" s="329" t="s">
        <v>38</v>
      </c>
      <c r="D21" s="341" t="s">
        <v>61</v>
      </c>
      <c r="E21" s="342"/>
      <c r="F21" s="183" t="s">
        <v>439</v>
      </c>
      <c r="G21" s="183">
        <v>3</v>
      </c>
      <c r="H21" s="184" t="s">
        <v>13</v>
      </c>
      <c r="I21" s="188" t="str">
        <f>IF(AND('معلومات عن المرفق 5'!$E$13=1,G21&gt;=1),'Data Validation Lists'!$B$12,IF(AND('معلومات عن المرفق 5'!$E$13=2,G21&gt;=2),'Data Validation Lists'!$B$12,IF(AND('معلومات عن المرفق 5'!$E$13=3,G21=3),'Data Validation Lists'!$B$12,'Data Validation Lists'!$B$13)))</f>
        <v>ينطبق - Applicable</v>
      </c>
      <c r="J21" s="172" t="s">
        <v>452</v>
      </c>
      <c r="K21" s="171" t="str">
        <f>IF(L21=3,"مطبق كليًا  - Implemented",IF(L21=0,"لاينطبق على الجهة  - Not Applicable",IF(L21=1,"غير مطبق  - Not Implemented",IF(3&lt;L21&gt;1,"مطبق جزئيًا  - Partially Implemented"," "))))</f>
        <v>مطبق كليًا  - Implemented</v>
      </c>
      <c r="L21" s="165">
        <f>IFERROR(AVERAGEIFS(L22:L25,I22:I25,"&lt;&gt;لا ينطبق - Not Applicable",L22:L25,"&lt;&gt;0"),AVERAGEIF(I22:I25,"&lt;&gt;لا ينطبق - Not Applicable",L22:L25))</f>
        <v>3</v>
      </c>
      <c r="M21" s="166"/>
      <c r="N21" s="166"/>
      <c r="O21" s="215"/>
      <c r="P21" s="215"/>
      <c r="Q21" s="166"/>
      <c r="R21" s="167"/>
      <c r="S21" s="168"/>
    </row>
    <row r="22" spans="1:19" ht="55.5" x14ac:dyDescent="0.4">
      <c r="A22" s="164"/>
      <c r="B22" s="327"/>
      <c r="C22" s="330"/>
      <c r="D22" s="343"/>
      <c r="E22" s="344"/>
      <c r="F22" s="183" t="s">
        <v>440</v>
      </c>
      <c r="G22" s="183">
        <v>3</v>
      </c>
      <c r="H22" s="184" t="s">
        <v>269</v>
      </c>
      <c r="I22" s="188" t="str">
        <f>IF(AND('معلومات عن المرفق 5'!$E$13=1,G22&gt;=1),'Data Validation Lists'!$B$12,IF(AND('معلومات عن المرفق 5'!$E$13=2,G22&gt;=2),'Data Validation Lists'!$B$12,IF(AND('معلومات عن المرفق 5'!$E$13=3,G22=3),'Data Validation Lists'!$B$12,'Data Validation Lists'!$B$13)))</f>
        <v>ينطبق - Applicable</v>
      </c>
      <c r="J22" s="172" t="s">
        <v>149</v>
      </c>
      <c r="K22" s="171" t="s">
        <v>246</v>
      </c>
      <c r="L22" s="165">
        <f t="shared" si="0"/>
        <v>3</v>
      </c>
      <c r="M22" s="166"/>
      <c r="N22" s="166"/>
      <c r="O22" s="215"/>
      <c r="P22" s="215"/>
      <c r="Q22" s="166"/>
      <c r="R22" s="167"/>
      <c r="S22" s="168"/>
    </row>
    <row r="23" spans="1:19" ht="166.5" x14ac:dyDescent="0.4">
      <c r="A23" s="164"/>
      <c r="B23" s="327"/>
      <c r="C23" s="330"/>
      <c r="D23" s="343"/>
      <c r="E23" s="344"/>
      <c r="F23" s="183" t="s">
        <v>440</v>
      </c>
      <c r="G23" s="183">
        <v>2</v>
      </c>
      <c r="H23" s="184" t="s">
        <v>270</v>
      </c>
      <c r="I23" s="188" t="str">
        <f>IF(AND('معلومات عن المرفق 5'!$E$13=1,G23&gt;=1),'Data Validation Lists'!$B$12,IF(AND('معلومات عن المرفق 5'!$E$13=2,G23&gt;=2),'Data Validation Lists'!$B$12,IF(AND('معلومات عن المرفق 5'!$E$13=3,G23=3),'Data Validation Lists'!$B$12,'Data Validation Lists'!$B$13)))</f>
        <v>ينطبق - Applicable</v>
      </c>
      <c r="J23" s="172" t="s">
        <v>274</v>
      </c>
      <c r="K23" s="171" t="s">
        <v>246</v>
      </c>
      <c r="L23" s="165">
        <f t="shared" si="0"/>
        <v>3</v>
      </c>
      <c r="M23" s="166"/>
      <c r="N23" s="166"/>
      <c r="O23" s="215"/>
      <c r="P23" s="215"/>
      <c r="Q23" s="166"/>
      <c r="R23" s="167"/>
      <c r="S23" s="168"/>
    </row>
    <row r="24" spans="1:19" ht="74" x14ac:dyDescent="0.4">
      <c r="A24" s="164"/>
      <c r="B24" s="327"/>
      <c r="C24" s="330"/>
      <c r="D24" s="343"/>
      <c r="E24" s="344"/>
      <c r="F24" s="183" t="s">
        <v>440</v>
      </c>
      <c r="G24" s="183">
        <v>3</v>
      </c>
      <c r="H24" s="184" t="s">
        <v>271</v>
      </c>
      <c r="I24" s="188" t="str">
        <f>IF(AND('معلومات عن المرفق 5'!$E$13=1,G24&gt;=1),'Data Validation Lists'!$B$12,IF(AND('معلومات عن المرفق 5'!$E$13=2,G24&gt;=2),'Data Validation Lists'!$B$12,IF(AND('معلومات عن المرفق 5'!$E$13=3,G24=3),'Data Validation Lists'!$B$12,'Data Validation Lists'!$B$13)))</f>
        <v>ينطبق - Applicable</v>
      </c>
      <c r="J24" s="172" t="s">
        <v>273</v>
      </c>
      <c r="K24" s="171" t="s">
        <v>246</v>
      </c>
      <c r="L24" s="165">
        <f t="shared" si="0"/>
        <v>3</v>
      </c>
      <c r="M24" s="166"/>
      <c r="N24" s="166"/>
      <c r="O24" s="215"/>
      <c r="P24" s="215"/>
      <c r="Q24" s="166"/>
      <c r="R24" s="167"/>
      <c r="S24" s="168"/>
    </row>
    <row r="25" spans="1:19" ht="74" x14ac:dyDescent="0.4">
      <c r="A25" s="164"/>
      <c r="B25" s="327"/>
      <c r="C25" s="330"/>
      <c r="D25" s="343"/>
      <c r="E25" s="344"/>
      <c r="F25" s="183" t="s">
        <v>440</v>
      </c>
      <c r="G25" s="183">
        <v>2</v>
      </c>
      <c r="H25" s="184" t="s">
        <v>272</v>
      </c>
      <c r="I25" s="188" t="str">
        <f>IF(AND('معلومات عن المرفق 5'!$E$13=1,G25&gt;=1),'Data Validation Lists'!$B$12,IF(AND('معلومات عن المرفق 5'!$E$13=2,G25&gt;=2),'Data Validation Lists'!$B$12,IF(AND('معلومات عن المرفق 5'!$E$13=3,G25=3),'Data Validation Lists'!$B$12,'Data Validation Lists'!$B$13)))</f>
        <v>ينطبق - Applicable</v>
      </c>
      <c r="J25" s="172" t="s">
        <v>62</v>
      </c>
      <c r="K25" s="171" t="s">
        <v>246</v>
      </c>
      <c r="L25" s="165">
        <f t="shared" si="0"/>
        <v>3</v>
      </c>
      <c r="M25" s="166"/>
      <c r="N25" s="166"/>
      <c r="O25" s="215"/>
      <c r="P25" s="215"/>
      <c r="Q25" s="166"/>
      <c r="R25" s="167"/>
      <c r="S25" s="168"/>
    </row>
    <row r="26" spans="1:19" ht="92.5" x14ac:dyDescent="0.4">
      <c r="A26" s="164"/>
      <c r="B26" s="327"/>
      <c r="C26" s="331"/>
      <c r="D26" s="345"/>
      <c r="E26" s="346"/>
      <c r="F26" s="183" t="s">
        <v>439</v>
      </c>
      <c r="G26" s="183">
        <v>2</v>
      </c>
      <c r="H26" s="184" t="s">
        <v>24</v>
      </c>
      <c r="I26" s="188" t="str">
        <f>IF(AND('معلومات عن المرفق 5'!$E$13=1,G26&gt;=1),'Data Validation Lists'!$B$12,IF(AND('معلومات عن المرفق 5'!$E$13=2,G26&gt;=2),'Data Validation Lists'!$B$12,IF(AND('معلومات عن المرفق 5'!$E$13=3,G26=3),'Data Validation Lists'!$B$12,'Data Validation Lists'!$B$13)))</f>
        <v>ينطبق - Applicable</v>
      </c>
      <c r="J26" s="172" t="s">
        <v>187</v>
      </c>
      <c r="K26" s="171" t="s">
        <v>246</v>
      </c>
      <c r="L26" s="165">
        <f t="shared" si="0"/>
        <v>3</v>
      </c>
      <c r="M26" s="166"/>
      <c r="N26" s="166"/>
      <c r="O26" s="215"/>
      <c r="P26" s="215"/>
      <c r="Q26" s="166"/>
      <c r="R26" s="167"/>
      <c r="S26" s="168"/>
    </row>
    <row r="27" spans="1:19" ht="111" x14ac:dyDescent="0.4">
      <c r="A27" s="164"/>
      <c r="B27" s="327"/>
      <c r="C27" s="329" t="s">
        <v>275</v>
      </c>
      <c r="D27" s="332" t="s">
        <v>63</v>
      </c>
      <c r="E27" s="332"/>
      <c r="F27" s="183" t="s">
        <v>439</v>
      </c>
      <c r="G27" s="183">
        <v>3</v>
      </c>
      <c r="H27" s="184" t="s">
        <v>14</v>
      </c>
      <c r="I27" s="188" t="str">
        <f>IF(AND('معلومات عن المرفق 5'!$E$13=1,G27&gt;=1),'Data Validation Lists'!$B$12,IF(AND('معلومات عن المرفق 5'!$E$13=2,G27&gt;=2),'Data Validation Lists'!$B$12,IF(AND('معلومات عن المرفق 5'!$E$13=3,G27=3),'Data Validation Lists'!$B$12,'Data Validation Lists'!$B$13)))</f>
        <v>ينطبق - Applicable</v>
      </c>
      <c r="J27" s="172" t="s">
        <v>188</v>
      </c>
      <c r="K27" s="171" t="s">
        <v>246</v>
      </c>
      <c r="L27" s="165">
        <f t="shared" si="0"/>
        <v>3</v>
      </c>
      <c r="M27" s="166"/>
      <c r="N27" s="166"/>
      <c r="O27" s="215"/>
      <c r="P27" s="215"/>
      <c r="Q27" s="166"/>
      <c r="R27" s="167"/>
      <c r="S27" s="168"/>
    </row>
    <row r="28" spans="1:19" ht="74" x14ac:dyDescent="0.4">
      <c r="A28" s="164"/>
      <c r="B28" s="327"/>
      <c r="C28" s="330"/>
      <c r="D28" s="332"/>
      <c r="E28" s="332"/>
      <c r="F28" s="183" t="s">
        <v>439</v>
      </c>
      <c r="G28" s="183">
        <v>3</v>
      </c>
      <c r="H28" s="184" t="s">
        <v>25</v>
      </c>
      <c r="I28" s="188" t="str">
        <f>IF(AND('معلومات عن المرفق 5'!$E$13=1,G28&gt;=1),'Data Validation Lists'!$B$12,IF(AND('معلومات عن المرفق 5'!$E$13=2,G28&gt;=2),'Data Validation Lists'!$B$12,IF(AND('معلومات عن المرفق 5'!$E$13=3,G28=3),'Data Validation Lists'!$B$12,'Data Validation Lists'!$B$13)))</f>
        <v>ينطبق - Applicable</v>
      </c>
      <c r="J28" s="172" t="s">
        <v>150</v>
      </c>
      <c r="K28" s="171" t="s">
        <v>246</v>
      </c>
      <c r="L28" s="165">
        <f t="shared" si="0"/>
        <v>3</v>
      </c>
      <c r="M28" s="166"/>
      <c r="N28" s="166"/>
      <c r="O28" s="215"/>
      <c r="P28" s="215"/>
      <c r="Q28" s="166"/>
      <c r="R28" s="167"/>
      <c r="S28" s="168"/>
    </row>
    <row r="29" spans="1:19" ht="92.5" x14ac:dyDescent="0.4">
      <c r="A29" s="164"/>
      <c r="B29" s="327"/>
      <c r="C29" s="330"/>
      <c r="D29" s="332"/>
      <c r="E29" s="332"/>
      <c r="F29" s="183" t="s">
        <v>439</v>
      </c>
      <c r="G29" s="183">
        <v>3</v>
      </c>
      <c r="H29" s="184" t="s">
        <v>276</v>
      </c>
      <c r="I29" s="188" t="str">
        <f>IF(AND('معلومات عن المرفق 5'!$E$13=1,G29&gt;=1),'Data Validation Lists'!$B$12,IF(AND('معلومات عن المرفق 5'!$E$13=2,G29&gt;=2),'Data Validation Lists'!$B$12,IF(AND('معلومات عن المرفق 5'!$E$13=3,G29=3),'Data Validation Lists'!$B$12,'Data Validation Lists'!$B$13)))</f>
        <v>ينطبق - Applicable</v>
      </c>
      <c r="J29" s="172" t="s">
        <v>455</v>
      </c>
      <c r="K29" s="171" t="str">
        <f>IF(L29=3,"مطبق كليًا  - Implemented",IF(L29=0,"لاينطبق على الجهة  - Not Applicable",IF(L29=1,"غير مطبق  - Not Implemented",IF(3&lt;L29&gt;1,"مطبق جزئيًا  - Partially Implemented"," "))))</f>
        <v>مطبق كليًا  - Implemented</v>
      </c>
      <c r="L29" s="165">
        <f>IFERROR(AVERAGEIFS(L30:L34,I30:I34,"&lt;&gt;لا ينطبق - Not Applicable",L30:L34,"&lt;&gt;0"),AVERAGEIF(I30:I34,"&lt;&gt;لا ينطبق - Not Applicable",L30:L33))</f>
        <v>3</v>
      </c>
      <c r="M29" s="166"/>
      <c r="N29" s="166"/>
      <c r="O29" s="215"/>
      <c r="P29" s="215"/>
      <c r="Q29" s="166"/>
      <c r="R29" s="167"/>
      <c r="S29" s="168"/>
    </row>
    <row r="30" spans="1:19" ht="37" x14ac:dyDescent="0.4">
      <c r="A30" s="164"/>
      <c r="B30" s="327"/>
      <c r="C30" s="330"/>
      <c r="D30" s="332"/>
      <c r="E30" s="332"/>
      <c r="F30" s="183" t="s">
        <v>440</v>
      </c>
      <c r="G30" s="183">
        <v>3</v>
      </c>
      <c r="H30" s="184" t="s">
        <v>277</v>
      </c>
      <c r="I30" s="188" t="str">
        <f>IF(AND('معلومات عن المرفق 5'!$E$13=1,G30&gt;=1),'Data Validation Lists'!$B$12,IF(AND('معلومات عن المرفق 5'!$E$13=2,G30&gt;=2),'Data Validation Lists'!$B$12,IF(AND('معلومات عن المرفق 5'!$E$13=3,G30=3),'Data Validation Lists'!$B$12,'Data Validation Lists'!$B$13)))</f>
        <v>ينطبق - Applicable</v>
      </c>
      <c r="J30" s="172" t="s">
        <v>64</v>
      </c>
      <c r="K30" s="171" t="s">
        <v>246</v>
      </c>
      <c r="L30" s="165">
        <f t="shared" si="0"/>
        <v>3</v>
      </c>
      <c r="M30" s="166"/>
      <c r="N30" s="166"/>
      <c r="O30" s="215"/>
      <c r="P30" s="215"/>
      <c r="Q30" s="166"/>
      <c r="R30" s="167"/>
      <c r="S30" s="168"/>
    </row>
    <row r="31" spans="1:19" ht="74" x14ac:dyDescent="0.4">
      <c r="A31" s="164"/>
      <c r="B31" s="327"/>
      <c r="C31" s="330"/>
      <c r="D31" s="332"/>
      <c r="E31" s="332"/>
      <c r="F31" s="183" t="s">
        <v>440</v>
      </c>
      <c r="G31" s="183">
        <v>2</v>
      </c>
      <c r="H31" s="184" t="s">
        <v>278</v>
      </c>
      <c r="I31" s="188" t="str">
        <f>IF(AND('معلومات عن المرفق 5'!$E$13=1,G31&gt;=1),'Data Validation Lists'!$B$12,IF(AND('معلومات عن المرفق 5'!$E$13=2,G31&gt;=2),'Data Validation Lists'!$B$12,IF(AND('معلومات عن المرفق 5'!$E$13=3,G31=3),'Data Validation Lists'!$B$12,'Data Validation Lists'!$B$13)))</f>
        <v>ينطبق - Applicable</v>
      </c>
      <c r="J31" s="172" t="s">
        <v>151</v>
      </c>
      <c r="K31" s="171" t="s">
        <v>246</v>
      </c>
      <c r="L31" s="165">
        <f t="shared" si="0"/>
        <v>3</v>
      </c>
      <c r="M31" s="166"/>
      <c r="N31" s="166"/>
      <c r="O31" s="215"/>
      <c r="P31" s="215"/>
      <c r="Q31" s="166"/>
      <c r="R31" s="167"/>
      <c r="S31" s="168"/>
    </row>
    <row r="32" spans="1:19" ht="111" x14ac:dyDescent="0.4">
      <c r="A32" s="164"/>
      <c r="B32" s="327"/>
      <c r="C32" s="330"/>
      <c r="D32" s="332"/>
      <c r="E32" s="332"/>
      <c r="F32" s="183" t="s">
        <v>440</v>
      </c>
      <c r="G32" s="183">
        <v>2</v>
      </c>
      <c r="H32" s="184" t="s">
        <v>279</v>
      </c>
      <c r="I32" s="188" t="str">
        <f>IF(AND('معلومات عن المرفق 5'!$E$13=1,G32&gt;=1),'Data Validation Lists'!$B$12,IF(AND('معلومات عن المرفق 5'!$E$13=2,G32&gt;=2),'Data Validation Lists'!$B$12,IF(AND('معلومات عن المرفق 5'!$E$13=3,G32=3),'Data Validation Lists'!$B$12,'Data Validation Lists'!$B$13)))</f>
        <v>ينطبق - Applicable</v>
      </c>
      <c r="J32" s="172" t="s">
        <v>453</v>
      </c>
      <c r="K32" s="171" t="s">
        <v>246</v>
      </c>
      <c r="L32" s="165">
        <f t="shared" si="0"/>
        <v>3</v>
      </c>
      <c r="M32" s="166"/>
      <c r="N32" s="166"/>
      <c r="O32" s="215"/>
      <c r="P32" s="215"/>
      <c r="Q32" s="166"/>
      <c r="R32" s="167"/>
      <c r="S32" s="168"/>
    </row>
    <row r="33" spans="1:19" ht="37" x14ac:dyDescent="0.4">
      <c r="A33" s="164"/>
      <c r="B33" s="327"/>
      <c r="C33" s="330"/>
      <c r="D33" s="332"/>
      <c r="E33" s="332"/>
      <c r="F33" s="183" t="s">
        <v>440</v>
      </c>
      <c r="G33" s="183">
        <v>3</v>
      </c>
      <c r="H33" s="184" t="s">
        <v>280</v>
      </c>
      <c r="I33" s="188" t="str">
        <f>IF(AND('معلومات عن المرفق 5'!$E$13=1,G33&gt;=1),'Data Validation Lists'!$B$12,IF(AND('معلومات عن المرفق 5'!$E$13=2,G33&gt;=2),'Data Validation Lists'!$B$12,IF(AND('معلومات عن المرفق 5'!$E$13=3,G33=3),'Data Validation Lists'!$B$12,'Data Validation Lists'!$B$13)))</f>
        <v>ينطبق - Applicable</v>
      </c>
      <c r="J33" s="172" t="s">
        <v>189</v>
      </c>
      <c r="K33" s="171" t="s">
        <v>246</v>
      </c>
      <c r="L33" s="165">
        <f t="shared" si="0"/>
        <v>3</v>
      </c>
      <c r="M33" s="166"/>
      <c r="N33" s="166"/>
      <c r="O33" s="215"/>
      <c r="P33" s="215"/>
      <c r="Q33" s="166"/>
      <c r="R33" s="167"/>
      <c r="S33" s="168"/>
    </row>
    <row r="34" spans="1:19" ht="55.5" x14ac:dyDescent="0.4">
      <c r="A34" s="164"/>
      <c r="B34" s="327"/>
      <c r="C34" s="330"/>
      <c r="D34" s="332"/>
      <c r="E34" s="332"/>
      <c r="F34" s="183" t="s">
        <v>440</v>
      </c>
      <c r="G34" s="183">
        <v>2</v>
      </c>
      <c r="H34" s="184" t="s">
        <v>281</v>
      </c>
      <c r="I34" s="188" t="str">
        <f>IF(AND('معلومات عن المرفق 5'!$E$13=1,G34&gt;=1),'Data Validation Lists'!$B$12,IF(AND('معلومات عن المرفق 5'!$E$13=2,G34&gt;=2),'Data Validation Lists'!$B$12,IF(AND('معلومات عن المرفق 5'!$E$13=3,G34=3),'Data Validation Lists'!$B$12,'Data Validation Lists'!$B$13)))</f>
        <v>ينطبق - Applicable</v>
      </c>
      <c r="J34" s="172" t="s">
        <v>454</v>
      </c>
      <c r="K34" s="171" t="s">
        <v>246</v>
      </c>
      <c r="L34" s="165">
        <f t="shared" si="0"/>
        <v>3</v>
      </c>
      <c r="M34" s="166"/>
      <c r="N34" s="166"/>
      <c r="O34" s="215"/>
      <c r="P34" s="215"/>
      <c r="Q34" s="166"/>
      <c r="R34" s="167"/>
      <c r="S34" s="168"/>
    </row>
    <row r="35" spans="1:19" ht="92.5" x14ac:dyDescent="0.4">
      <c r="A35" s="164"/>
      <c r="B35" s="327"/>
      <c r="C35" s="331"/>
      <c r="D35" s="332"/>
      <c r="E35" s="332"/>
      <c r="F35" s="183" t="s">
        <v>439</v>
      </c>
      <c r="G35" s="183">
        <v>2</v>
      </c>
      <c r="H35" s="184" t="s">
        <v>282</v>
      </c>
      <c r="I35" s="188" t="str">
        <f>IF(AND('معلومات عن المرفق 5'!$E$13=1,G35&gt;=1),'Data Validation Lists'!$B$12,IF(AND('معلومات عن المرفق 5'!$E$13=2,G35&gt;=2),'Data Validation Lists'!$B$12,IF(AND('معلومات عن المرفق 5'!$E$13=3,G35=3),'Data Validation Lists'!$B$12,'Data Validation Lists'!$B$13)))</f>
        <v>ينطبق - Applicable</v>
      </c>
      <c r="J35" s="172" t="s">
        <v>152</v>
      </c>
      <c r="K35" s="171" t="s">
        <v>246</v>
      </c>
      <c r="L35" s="165">
        <f t="shared" si="0"/>
        <v>3</v>
      </c>
      <c r="M35" s="166"/>
      <c r="N35" s="166"/>
      <c r="O35" s="215"/>
      <c r="P35" s="215"/>
      <c r="Q35" s="166"/>
      <c r="R35" s="167"/>
      <c r="S35" s="168"/>
    </row>
    <row r="36" spans="1:19" ht="92.5" x14ac:dyDescent="0.4">
      <c r="A36" s="164"/>
      <c r="B36" s="327"/>
      <c r="C36" s="329" t="s">
        <v>283</v>
      </c>
      <c r="D36" s="332" t="s">
        <v>65</v>
      </c>
      <c r="E36" s="332"/>
      <c r="F36" s="183" t="s">
        <v>439</v>
      </c>
      <c r="G36" s="183">
        <v>3</v>
      </c>
      <c r="H36" s="184" t="s">
        <v>15</v>
      </c>
      <c r="I36" s="188" t="str">
        <f>IF(AND('معلومات عن المرفق 5'!$E$13=1,G36&gt;=1),'Data Validation Lists'!$B$12,IF(AND('معلومات عن المرفق 5'!$E$13=2,G36&gt;=2),'Data Validation Lists'!$B$12,IF(AND('معلومات عن المرفق 5'!$E$13=3,G36=3),'Data Validation Lists'!$B$12,'Data Validation Lists'!$B$13)))</f>
        <v>ينطبق - Applicable</v>
      </c>
      <c r="J36" s="172" t="s">
        <v>252</v>
      </c>
      <c r="K36" s="171" t="s">
        <v>246</v>
      </c>
      <c r="L36" s="165">
        <f t="shared" si="0"/>
        <v>3</v>
      </c>
      <c r="M36" s="166"/>
      <c r="N36" s="166"/>
      <c r="O36" s="215"/>
      <c r="P36" s="215"/>
      <c r="Q36" s="166"/>
      <c r="R36" s="167"/>
      <c r="S36" s="168"/>
    </row>
    <row r="37" spans="1:19" ht="111" x14ac:dyDescent="0.4">
      <c r="A37" s="164"/>
      <c r="B37" s="327"/>
      <c r="C37" s="331"/>
      <c r="D37" s="332"/>
      <c r="E37" s="332"/>
      <c r="F37" s="183" t="s">
        <v>439</v>
      </c>
      <c r="G37" s="183">
        <v>3</v>
      </c>
      <c r="H37" s="184" t="s">
        <v>26</v>
      </c>
      <c r="I37" s="188" t="str">
        <f>IF(AND('معلومات عن المرفق 5'!$E$13=1,G37&gt;=1),'Data Validation Lists'!$B$12,IF(AND('معلومات عن المرفق 5'!$E$13=2,G37&gt;=2),'Data Validation Lists'!$B$12,IF(AND('معلومات عن المرفق 5'!$E$13=3,G37=3),'Data Validation Lists'!$B$12,'Data Validation Lists'!$B$13)))</f>
        <v>ينطبق - Applicable</v>
      </c>
      <c r="J37" s="172" t="s">
        <v>446</v>
      </c>
      <c r="K37" s="171" t="s">
        <v>246</v>
      </c>
      <c r="L37" s="165">
        <f t="shared" si="0"/>
        <v>3</v>
      </c>
      <c r="M37" s="166"/>
      <c r="N37" s="166"/>
      <c r="O37" s="215"/>
      <c r="P37" s="215"/>
      <c r="Q37" s="166"/>
      <c r="R37" s="167"/>
      <c r="S37" s="168"/>
    </row>
    <row r="38" spans="1:19" ht="166.5" x14ac:dyDescent="0.4">
      <c r="A38" s="164"/>
      <c r="B38" s="327"/>
      <c r="C38" s="329" t="s">
        <v>284</v>
      </c>
      <c r="D38" s="332" t="s">
        <v>66</v>
      </c>
      <c r="E38" s="332"/>
      <c r="F38" s="183" t="s">
        <v>439</v>
      </c>
      <c r="G38" s="183">
        <v>2</v>
      </c>
      <c r="H38" s="184" t="s">
        <v>16</v>
      </c>
      <c r="I38" s="188" t="str">
        <f>IF(AND('معلومات عن المرفق 5'!$E$13=1,G38&gt;=1),'Data Validation Lists'!$B$12,IF(AND('معلومات عن المرفق 5'!$E$13=2,G38&gt;=2),'Data Validation Lists'!$B$12,IF(AND('معلومات عن المرفق 5'!$E$13=3,G38=3),'Data Validation Lists'!$B$12,'Data Validation Lists'!$B$13)))</f>
        <v>ينطبق - Applicable</v>
      </c>
      <c r="J38" s="172" t="s">
        <v>285</v>
      </c>
      <c r="K38" s="171" t="s">
        <v>246</v>
      </c>
      <c r="L38" s="165">
        <f t="shared" si="0"/>
        <v>3</v>
      </c>
      <c r="M38" s="166"/>
      <c r="N38" s="166"/>
      <c r="O38" s="215"/>
      <c r="P38" s="215"/>
      <c r="Q38" s="166"/>
      <c r="R38" s="167"/>
      <c r="S38" s="168"/>
    </row>
    <row r="39" spans="1:19" ht="92.5" x14ac:dyDescent="0.4">
      <c r="A39" s="164"/>
      <c r="B39" s="327"/>
      <c r="C39" s="331"/>
      <c r="D39" s="332"/>
      <c r="E39" s="332"/>
      <c r="F39" s="183" t="s">
        <v>439</v>
      </c>
      <c r="G39" s="183">
        <v>2</v>
      </c>
      <c r="H39" s="184" t="s">
        <v>27</v>
      </c>
      <c r="I39" s="188" t="str">
        <f>IF(AND('معلومات عن المرفق 5'!$E$13=1,G39&gt;=1),'Data Validation Lists'!$B$12,IF(AND('معلومات عن المرفق 5'!$E$13=2,G39&gt;=2),'Data Validation Lists'!$B$12,IF(AND('معلومات عن المرفق 5'!$E$13=3,G39=3),'Data Validation Lists'!$B$12,'Data Validation Lists'!$B$13)))</f>
        <v>ينطبق - Applicable</v>
      </c>
      <c r="J39" s="172" t="s">
        <v>286</v>
      </c>
      <c r="K39" s="171" t="s">
        <v>246</v>
      </c>
      <c r="L39" s="165">
        <f t="shared" si="0"/>
        <v>3</v>
      </c>
      <c r="M39" s="166"/>
      <c r="N39" s="166"/>
      <c r="O39" s="215"/>
      <c r="P39" s="215"/>
      <c r="Q39" s="166"/>
      <c r="R39" s="167"/>
      <c r="S39" s="168"/>
    </row>
    <row r="40" spans="1:19" ht="74" x14ac:dyDescent="0.4">
      <c r="A40" s="164"/>
      <c r="B40" s="327"/>
      <c r="C40" s="329" t="s">
        <v>287</v>
      </c>
      <c r="D40" s="341" t="s">
        <v>67</v>
      </c>
      <c r="E40" s="342"/>
      <c r="F40" s="183" t="s">
        <v>439</v>
      </c>
      <c r="G40" s="183">
        <v>3</v>
      </c>
      <c r="H40" s="184" t="s">
        <v>17</v>
      </c>
      <c r="I40" s="188" t="str">
        <f>IF(AND('معلومات عن المرفق 5'!$E$13=1,G40&gt;=1),'Data Validation Lists'!$B$12,IF(AND('معلومات عن المرفق 5'!$E$13=2,G40&gt;=2),'Data Validation Lists'!$B$12,IF(AND('معلومات عن المرفق 5'!$E$13=3,G40=3),'Data Validation Lists'!$B$12,'Data Validation Lists'!$B$13)))</f>
        <v>ينطبق - Applicable</v>
      </c>
      <c r="J40" s="172" t="s">
        <v>190</v>
      </c>
      <c r="K40" s="171" t="s">
        <v>246</v>
      </c>
      <c r="L40" s="165">
        <f t="shared" si="0"/>
        <v>3</v>
      </c>
      <c r="M40" s="166"/>
      <c r="N40" s="166"/>
      <c r="O40" s="215"/>
      <c r="P40" s="215"/>
      <c r="Q40" s="166"/>
      <c r="R40" s="167"/>
      <c r="S40" s="168"/>
    </row>
    <row r="41" spans="1:19" ht="92.5" x14ac:dyDescent="0.4">
      <c r="A41" s="164"/>
      <c r="B41" s="327"/>
      <c r="C41" s="330"/>
      <c r="D41" s="343"/>
      <c r="E41" s="344"/>
      <c r="F41" s="183" t="s">
        <v>439</v>
      </c>
      <c r="G41" s="183">
        <v>2</v>
      </c>
      <c r="H41" s="184" t="s">
        <v>29</v>
      </c>
      <c r="I41" s="188" t="str">
        <f>IF(AND('معلومات عن المرفق 5'!$E$13=1,G41&gt;=1),'Data Validation Lists'!$B$12,IF(AND('معلومات عن المرفق 5'!$E$13=2,G41&gt;=2),'Data Validation Lists'!$B$12,IF(AND('معلومات عن المرفق 5'!$E$13=3,G41=3),'Data Validation Lists'!$B$12,'Data Validation Lists'!$B$13)))</f>
        <v>ينطبق - Applicable</v>
      </c>
      <c r="J41" s="172" t="s">
        <v>290</v>
      </c>
      <c r="K41" s="171" t="str">
        <f>IF(L41=3,"مطبق كليًا  - Implemented",IF(L41=0,"لاينطبق على الجهة  - Not Applicable",IF(L41=1,"غير مطبق  - Not Implemented",IF(3&lt;L41&gt;1,"مطبق جزئيًا  - Partially Implemented"," "))))</f>
        <v>مطبق كليًا  - Implemented</v>
      </c>
      <c r="L41" s="165">
        <f>IFERROR(IFERROR(AVERAGEIFS(L42:L43,I42:I43,"&lt;&gt;لا ينطبق - Not Applicable",L42:L43,"&lt;&gt;0"),IFERROR(AVERAGEIF(I42:I43,"&lt;&gt;لا ينطبق - Not Applicable",L42:L43),AVERAGEIF(L42:L43,"&lt;&gt;0",L42:L43))),0)</f>
        <v>3</v>
      </c>
      <c r="M41" s="166"/>
      <c r="N41" s="166"/>
      <c r="O41" s="215"/>
      <c r="P41" s="215"/>
      <c r="Q41" s="166"/>
      <c r="R41" s="167"/>
      <c r="S41" s="168"/>
    </row>
    <row r="42" spans="1:19" ht="129.5" x14ac:dyDescent="0.4">
      <c r="A42" s="164"/>
      <c r="B42" s="327"/>
      <c r="C42" s="330"/>
      <c r="D42" s="343"/>
      <c r="E42" s="344"/>
      <c r="F42" s="183" t="s">
        <v>440</v>
      </c>
      <c r="G42" s="183">
        <v>2</v>
      </c>
      <c r="H42" s="184" t="s">
        <v>250</v>
      </c>
      <c r="I42" s="188" t="str">
        <f>IF(AND('معلومات عن المرفق 5'!$E$13=1,G42&gt;=1),'Data Validation Lists'!$B$12,IF(AND('معلومات عن المرفق 5'!$E$13=2,G42&gt;=2),'Data Validation Lists'!$B$12,IF(AND('معلومات عن المرفق 5'!$E$13=3,G42=3),'Data Validation Lists'!$B$12,'Data Validation Lists'!$B$13)))</f>
        <v>ينطبق - Applicable</v>
      </c>
      <c r="J42" s="172" t="s">
        <v>288</v>
      </c>
      <c r="K42" s="171" t="s">
        <v>246</v>
      </c>
      <c r="L42" s="165">
        <f t="shared" si="0"/>
        <v>3</v>
      </c>
      <c r="M42" s="166"/>
      <c r="N42" s="166"/>
      <c r="O42" s="215"/>
      <c r="P42" s="215"/>
      <c r="Q42" s="166"/>
      <c r="R42" s="167"/>
      <c r="S42" s="168"/>
    </row>
    <row r="43" spans="1:19" ht="92.5" x14ac:dyDescent="0.4">
      <c r="A43" s="164"/>
      <c r="B43" s="328"/>
      <c r="C43" s="331"/>
      <c r="D43" s="345"/>
      <c r="E43" s="346"/>
      <c r="F43" s="183" t="s">
        <v>440</v>
      </c>
      <c r="G43" s="183">
        <v>2</v>
      </c>
      <c r="H43" s="184" t="s">
        <v>251</v>
      </c>
      <c r="I43" s="188" t="str">
        <f>IF(AND('معلومات عن المرفق 5'!$E$13=1,G43&gt;=1),'Data Validation Lists'!$B$12,IF(AND('معلومات عن المرفق 5'!$E$13=2,G43&gt;=2),'Data Validation Lists'!$B$12,IF(AND('معلومات عن المرفق 5'!$E$13=3,G43=3),'Data Validation Lists'!$B$12,'Data Validation Lists'!$B$13)))</f>
        <v>ينطبق - Applicable</v>
      </c>
      <c r="J43" s="172" t="s">
        <v>289</v>
      </c>
      <c r="K43" s="171" t="s">
        <v>246</v>
      </c>
      <c r="L43" s="165">
        <f t="shared" si="0"/>
        <v>3</v>
      </c>
      <c r="M43" s="166"/>
      <c r="N43" s="166"/>
      <c r="O43" s="215"/>
      <c r="P43" s="215"/>
      <c r="Q43" s="166"/>
      <c r="R43" s="167"/>
      <c r="S43" s="168"/>
    </row>
    <row r="44" spans="1:19" ht="92.5" x14ac:dyDescent="0.55000000000000004">
      <c r="A44" s="164"/>
      <c r="B44" s="320" t="s">
        <v>441</v>
      </c>
      <c r="C44" s="348" t="s">
        <v>8</v>
      </c>
      <c r="D44" s="347" t="s">
        <v>442</v>
      </c>
      <c r="E44" s="347"/>
      <c r="F44" s="183" t="s">
        <v>439</v>
      </c>
      <c r="G44" s="183">
        <v>3</v>
      </c>
      <c r="H44" s="184" t="s">
        <v>301</v>
      </c>
      <c r="I44" s="188" t="str">
        <f>IF(AND('معلومات عن المرفق 5'!$E$13=1,G44&gt;=1),'Data Validation Lists'!$B$12,IF(AND('معلومات عن المرفق 5'!$E$13=2,G44&gt;=2),'Data Validation Lists'!$B$12,IF(AND('معلومات عن المرفق 5'!$E$13=3,G44=3),'Data Validation Lists'!$B$12,'Data Validation Lists'!$B$13)))</f>
        <v>ينطبق - Applicable</v>
      </c>
      <c r="J44" s="213" t="s">
        <v>501</v>
      </c>
      <c r="K44" s="171" t="str">
        <f>IF(L44=3,"مطبق كليًا  - Implemented",IF(L44=0,"لاينطبق على الجهة  - Not Applicable",IF(L44=1,"غير مطبق  - Not Implemented",IF(3&lt;L44&gt;1,"مطبق جزئيًا  - Partially Implemented"," "))))</f>
        <v>مطبق كليًا  - Implemented</v>
      </c>
      <c r="L44" s="165">
        <f>IFERROR(IFERROR(AVERAGEIFS(L45:L49,I45:I49,"&lt;&gt;لا ينطبق - Not Applicable",L45:L49,"&lt;&gt;0"),IFERROR(AVERAGEIF(I45:I49,"&lt;&gt;لا ينطبق - Not Applicable",L45:L49),AVERAGEIF(L45:L49,"&lt;&gt;0",L45:L49))),0)</f>
        <v>3</v>
      </c>
      <c r="M44" s="166"/>
      <c r="N44" s="166"/>
      <c r="O44" s="215"/>
      <c r="P44" s="215"/>
      <c r="Q44" s="166"/>
      <c r="R44" s="167"/>
      <c r="S44" s="168"/>
    </row>
    <row r="45" spans="1:19" ht="55.5" x14ac:dyDescent="0.4">
      <c r="A45" s="164"/>
      <c r="B45" s="321"/>
      <c r="C45" s="348"/>
      <c r="D45" s="347"/>
      <c r="E45" s="347"/>
      <c r="F45" s="183" t="s">
        <v>440</v>
      </c>
      <c r="G45" s="183">
        <v>3</v>
      </c>
      <c r="H45" s="184" t="s">
        <v>302</v>
      </c>
      <c r="I45" s="188" t="str">
        <f>IF(AND('معلومات عن المرفق 5'!$E$13=1,G45&gt;=1),'Data Validation Lists'!$B$12,IF(AND('معلومات عن المرفق 5'!$E$13=2,G45&gt;=2),'Data Validation Lists'!$B$12,IF(AND('معلومات عن المرفق 5'!$E$13=3,G45=3),'Data Validation Lists'!$B$12,'Data Validation Lists'!$B$13)))</f>
        <v>ينطبق - Applicable</v>
      </c>
      <c r="J45" s="172" t="s">
        <v>157</v>
      </c>
      <c r="K45" s="171" t="s">
        <v>246</v>
      </c>
      <c r="L45" s="165">
        <f t="shared" si="0"/>
        <v>3</v>
      </c>
      <c r="M45" s="166"/>
      <c r="N45" s="166"/>
      <c r="O45" s="215"/>
      <c r="P45" s="215"/>
      <c r="Q45" s="166"/>
      <c r="R45" s="167"/>
      <c r="S45" s="168"/>
    </row>
    <row r="46" spans="1:19" ht="37" x14ac:dyDescent="0.4">
      <c r="A46" s="164"/>
      <c r="B46" s="321"/>
      <c r="C46" s="348"/>
      <c r="D46" s="347"/>
      <c r="E46" s="347"/>
      <c r="F46" s="183" t="s">
        <v>440</v>
      </c>
      <c r="G46" s="183">
        <v>1</v>
      </c>
      <c r="H46" s="184" t="s">
        <v>20</v>
      </c>
      <c r="I46" s="188" t="str">
        <f>IF(AND('معلومات عن المرفق 5'!$E$13=1,G46&gt;=1),'Data Validation Lists'!$B$12,IF(AND('معلومات عن المرفق 5'!$E$13=2,G46&gt;=2),'Data Validation Lists'!$B$12,IF(AND('معلومات عن المرفق 5'!$E$13=3,G46=3),'Data Validation Lists'!$B$12,'Data Validation Lists'!$B$13)))</f>
        <v>ينطبق - Applicable</v>
      </c>
      <c r="J46" s="172" t="s">
        <v>191</v>
      </c>
      <c r="K46" s="171" t="s">
        <v>246</v>
      </c>
      <c r="L46" s="165">
        <f t="shared" si="0"/>
        <v>3</v>
      </c>
      <c r="M46" s="166"/>
      <c r="N46" s="166"/>
      <c r="O46" s="215"/>
      <c r="P46" s="215"/>
      <c r="Q46" s="166"/>
      <c r="R46" s="167"/>
      <c r="S46" s="168"/>
    </row>
    <row r="47" spans="1:19" ht="37" x14ac:dyDescent="0.4">
      <c r="A47" s="164"/>
      <c r="B47" s="321"/>
      <c r="C47" s="348"/>
      <c r="D47" s="347"/>
      <c r="E47" s="347"/>
      <c r="F47" s="183" t="s">
        <v>440</v>
      </c>
      <c r="G47" s="183">
        <v>1</v>
      </c>
      <c r="H47" s="184" t="s">
        <v>34</v>
      </c>
      <c r="I47" s="188" t="str">
        <f>IF(AND('معلومات عن المرفق 5'!$E$13=1,G47&gt;=1),'Data Validation Lists'!$B$12,IF(AND('معلومات عن المرفق 5'!$E$13=2,G47&gt;=2),'Data Validation Lists'!$B$12,IF(AND('معلومات عن المرفق 5'!$E$13=3,G47=3),'Data Validation Lists'!$B$12,'Data Validation Lists'!$B$13)))</f>
        <v>ينطبق - Applicable</v>
      </c>
      <c r="J47" s="172" t="s">
        <v>158</v>
      </c>
      <c r="K47" s="171" t="s">
        <v>246</v>
      </c>
      <c r="L47" s="165">
        <f t="shared" si="0"/>
        <v>3</v>
      </c>
      <c r="M47" s="166"/>
      <c r="N47" s="166"/>
      <c r="O47" s="215"/>
      <c r="P47" s="215"/>
      <c r="Q47" s="166"/>
      <c r="R47" s="167"/>
      <c r="S47" s="168"/>
    </row>
    <row r="48" spans="1:19" ht="74" x14ac:dyDescent="0.4">
      <c r="A48" s="164"/>
      <c r="B48" s="321"/>
      <c r="C48" s="348"/>
      <c r="D48" s="347"/>
      <c r="E48" s="347"/>
      <c r="F48" s="183" t="s">
        <v>440</v>
      </c>
      <c r="G48" s="183">
        <v>2</v>
      </c>
      <c r="H48" s="184" t="s">
        <v>30</v>
      </c>
      <c r="I48" s="188" t="str">
        <f>IF(AND('معلومات عن المرفق 5'!$E$13=1,G48&gt;=1),'Data Validation Lists'!$B$12,IF(AND('معلومات عن المرفق 5'!$E$13=2,G48&gt;=2),'Data Validation Lists'!$B$12,IF(AND('معلومات عن المرفق 5'!$E$13=3,G48=3),'Data Validation Lists'!$B$12,'Data Validation Lists'!$B$13)))</f>
        <v>ينطبق - Applicable</v>
      </c>
      <c r="J48" s="172" t="s">
        <v>192</v>
      </c>
      <c r="K48" s="171" t="s">
        <v>246</v>
      </c>
      <c r="L48" s="165">
        <f t="shared" si="0"/>
        <v>3</v>
      </c>
      <c r="M48" s="166"/>
      <c r="N48" s="166"/>
      <c r="O48" s="215"/>
      <c r="P48" s="215"/>
      <c r="Q48" s="166"/>
      <c r="R48" s="167"/>
      <c r="S48" s="168"/>
    </row>
    <row r="49" spans="1:19" ht="55.5" x14ac:dyDescent="0.4">
      <c r="A49" s="164"/>
      <c r="B49" s="321"/>
      <c r="C49" s="348"/>
      <c r="D49" s="347"/>
      <c r="E49" s="347"/>
      <c r="F49" s="183" t="s">
        <v>440</v>
      </c>
      <c r="G49" s="183">
        <v>2</v>
      </c>
      <c r="H49" s="184" t="s">
        <v>303</v>
      </c>
      <c r="I49" s="188" t="str">
        <f>IF(AND('معلومات عن المرفق 5'!$E$13=1,G49&gt;=1),'Data Validation Lists'!$B$12,IF(AND('معلومات عن المرفق 5'!$E$13=2,G49&gt;=2),'Data Validation Lists'!$B$12,IF(AND('معلومات عن المرفق 5'!$E$13=3,G49=3),'Data Validation Lists'!$B$12,'Data Validation Lists'!$B$13)))</f>
        <v>ينطبق - Applicable</v>
      </c>
      <c r="J49" s="172" t="s">
        <v>193</v>
      </c>
      <c r="K49" s="171" t="s">
        <v>246</v>
      </c>
      <c r="L49" s="165">
        <f t="shared" si="0"/>
        <v>3</v>
      </c>
      <c r="M49" s="166"/>
      <c r="N49" s="166"/>
      <c r="O49" s="215"/>
      <c r="P49" s="215"/>
      <c r="Q49" s="166"/>
      <c r="R49" s="167"/>
      <c r="S49" s="168"/>
    </row>
    <row r="50" spans="1:19" ht="92.5" x14ac:dyDescent="0.4">
      <c r="A50" s="164"/>
      <c r="B50" s="321"/>
      <c r="C50" s="348"/>
      <c r="D50" s="347"/>
      <c r="E50" s="347"/>
      <c r="F50" s="183" t="s">
        <v>439</v>
      </c>
      <c r="G50" s="183">
        <v>2</v>
      </c>
      <c r="H50" s="184" t="s">
        <v>42</v>
      </c>
      <c r="I50" s="188" t="str">
        <f>IF(AND('معلومات عن المرفق 5'!$E$13=1,G50&gt;=1),'Data Validation Lists'!$B$12,IF(AND('معلومات عن المرفق 5'!$E$13=2,G50&gt;=2),'Data Validation Lists'!$B$12,IF(AND('معلومات عن المرفق 5'!$E$13=3,G50=3),'Data Validation Lists'!$B$12,'Data Validation Lists'!$B$13)))</f>
        <v>ينطبق - Applicable</v>
      </c>
      <c r="J50" s="172" t="s">
        <v>159</v>
      </c>
      <c r="K50" s="171" t="s">
        <v>246</v>
      </c>
      <c r="L50" s="165">
        <f t="shared" si="0"/>
        <v>3</v>
      </c>
      <c r="M50" s="166"/>
      <c r="N50" s="166"/>
      <c r="O50" s="215"/>
      <c r="P50" s="215"/>
      <c r="Q50" s="166"/>
      <c r="R50" s="167"/>
      <c r="S50" s="168"/>
    </row>
    <row r="51" spans="1:19" ht="111" x14ac:dyDescent="0.4">
      <c r="A51" s="164"/>
      <c r="B51" s="321"/>
      <c r="C51" s="323" t="s">
        <v>23</v>
      </c>
      <c r="D51" s="304" t="s">
        <v>443</v>
      </c>
      <c r="E51" s="305"/>
      <c r="F51" s="183" t="s">
        <v>439</v>
      </c>
      <c r="G51" s="183">
        <v>3</v>
      </c>
      <c r="H51" s="184" t="s">
        <v>304</v>
      </c>
      <c r="I51" s="188" t="str">
        <f>IF(AND('معلومات عن المرفق 5'!$E$13=1,G51&gt;=1),'Data Validation Lists'!$B$12,IF(AND('معلومات عن المرفق 5'!$E$13=2,G51&gt;=2),'Data Validation Lists'!$B$12,IF(AND('معلومات عن المرفق 5'!$E$13=3,G51=3),'Data Validation Lists'!$B$12,'Data Validation Lists'!$B$13)))</f>
        <v>ينطبق - Applicable</v>
      </c>
      <c r="J51" s="172" t="s">
        <v>160</v>
      </c>
      <c r="K51" s="171" t="str">
        <f>IF(L51=3,"مطبق كليًا  - Implemented",IF(L51=0,"لاينطبق على الجهة  - Not Applicable",IF(L51=1,"غير مطبق  - Not Implemented",IF(3&lt;L51&gt;1,"مطبق جزئيًا  - Partially Implemented"," "))))</f>
        <v>مطبق كليًا  - Implemented</v>
      </c>
      <c r="L51" s="165">
        <f>IFERROR(IFERROR(AVERAGEIFS(L52:L62,I52:I62,"&lt;&gt;لا ينطبق - Not Applicable",L52:L62,"&lt;&gt;0"),IFERROR(AVERAGEIF(I52:I62,"&lt;&gt;لا ينطبق - Not Applicable",L52:L62),AVERAGEIF(L52:L62,"&lt;&gt;0",L52:L62))),0)</f>
        <v>3</v>
      </c>
      <c r="M51" s="166"/>
      <c r="N51" s="166"/>
      <c r="O51" s="215"/>
      <c r="P51" s="215"/>
      <c r="Q51" s="166"/>
      <c r="R51" s="167"/>
      <c r="S51" s="168"/>
    </row>
    <row r="52" spans="1:19" ht="111" x14ac:dyDescent="0.4">
      <c r="A52" s="164"/>
      <c r="B52" s="321"/>
      <c r="C52" s="324"/>
      <c r="D52" s="306"/>
      <c r="E52" s="307"/>
      <c r="F52" s="183" t="s">
        <v>440</v>
      </c>
      <c r="G52" s="183">
        <v>1</v>
      </c>
      <c r="H52" s="184" t="s">
        <v>305</v>
      </c>
      <c r="I52" s="188" t="str">
        <f>IF(AND('معلومات عن المرفق 5'!$E$13=1,G52&gt;=1),'Data Validation Lists'!$B$12,IF(AND('معلومات عن المرفق 5'!$E$13=2,G52&gt;=2),'Data Validation Lists'!$B$12,IF(AND('معلومات عن المرفق 5'!$E$13=3,G52=3),'Data Validation Lists'!$B$12,'Data Validation Lists'!$B$13)))</f>
        <v>ينطبق - Applicable</v>
      </c>
      <c r="J52" s="172" t="s">
        <v>194</v>
      </c>
      <c r="K52" s="171" t="s">
        <v>246</v>
      </c>
      <c r="L52" s="165">
        <f t="shared" si="0"/>
        <v>3</v>
      </c>
      <c r="M52" s="166"/>
      <c r="N52" s="166"/>
      <c r="O52" s="215"/>
      <c r="P52" s="215"/>
      <c r="Q52" s="166"/>
      <c r="R52" s="167"/>
      <c r="S52" s="168"/>
    </row>
    <row r="53" spans="1:19" ht="92.5" x14ac:dyDescent="0.4">
      <c r="A53" s="164"/>
      <c r="B53" s="321"/>
      <c r="C53" s="324"/>
      <c r="D53" s="306"/>
      <c r="E53" s="307"/>
      <c r="F53" s="183" t="s">
        <v>440</v>
      </c>
      <c r="G53" s="183">
        <v>2</v>
      </c>
      <c r="H53" s="184" t="s">
        <v>306</v>
      </c>
      <c r="I53" s="188" t="str">
        <f>IF(AND('معلومات عن المرفق 5'!$E$13=1,G53&gt;=1),'Data Validation Lists'!$B$12,IF(AND('معلومات عن المرفق 5'!$E$13=2,G53&gt;=2),'Data Validation Lists'!$B$12,IF(AND('معلومات عن المرفق 5'!$E$13=3,G53=3),'Data Validation Lists'!$B$12,'Data Validation Lists'!$B$13)))</f>
        <v>ينطبق - Applicable</v>
      </c>
      <c r="J53" s="172" t="s">
        <v>480</v>
      </c>
      <c r="K53" s="171" t="s">
        <v>246</v>
      </c>
      <c r="L53" s="165">
        <f t="shared" si="0"/>
        <v>3</v>
      </c>
      <c r="M53" s="166"/>
      <c r="N53" s="166"/>
      <c r="O53" s="215"/>
      <c r="P53" s="215"/>
      <c r="Q53" s="166"/>
      <c r="R53" s="167"/>
      <c r="S53" s="168"/>
    </row>
    <row r="54" spans="1:19" ht="55.5" x14ac:dyDescent="0.4">
      <c r="A54" s="164"/>
      <c r="B54" s="321"/>
      <c r="C54" s="324"/>
      <c r="D54" s="306"/>
      <c r="E54" s="307"/>
      <c r="F54" s="183" t="s">
        <v>440</v>
      </c>
      <c r="G54" s="183">
        <v>3</v>
      </c>
      <c r="H54" s="184" t="s">
        <v>307</v>
      </c>
      <c r="I54" s="188" t="str">
        <f>IF(AND('معلومات عن المرفق 5'!$E$13=1,G54&gt;=1),'Data Validation Lists'!$B$12,IF(AND('معلومات عن المرفق 5'!$E$13=2,G54&gt;=2),'Data Validation Lists'!$B$12,IF(AND('معلومات عن المرفق 5'!$E$13=3,G54=3),'Data Validation Lists'!$B$12,'Data Validation Lists'!$B$13)))</f>
        <v>ينطبق - Applicable</v>
      </c>
      <c r="J54" s="172" t="s">
        <v>195</v>
      </c>
      <c r="K54" s="171" t="s">
        <v>246</v>
      </c>
      <c r="L54" s="165">
        <f t="shared" si="0"/>
        <v>3</v>
      </c>
      <c r="M54" s="166"/>
      <c r="N54" s="166"/>
      <c r="O54" s="215"/>
      <c r="P54" s="215"/>
      <c r="Q54" s="166"/>
      <c r="R54" s="167"/>
      <c r="S54" s="168"/>
    </row>
    <row r="55" spans="1:19" ht="74" x14ac:dyDescent="0.4">
      <c r="A55" s="164"/>
      <c r="B55" s="321"/>
      <c r="C55" s="324"/>
      <c r="D55" s="306"/>
      <c r="E55" s="307"/>
      <c r="F55" s="183" t="s">
        <v>440</v>
      </c>
      <c r="G55" s="183">
        <v>1</v>
      </c>
      <c r="H55" s="184" t="s">
        <v>308</v>
      </c>
      <c r="I55" s="188" t="str">
        <f>IF(AND('معلومات عن المرفق 5'!$E$13=1,G55&gt;=1),'Data Validation Lists'!$B$12,IF(AND('معلومات عن المرفق 5'!$E$13=2,G55&gt;=2),'Data Validation Lists'!$B$12,IF(AND('معلومات عن المرفق 5'!$E$13=3,G55=3),'Data Validation Lists'!$B$12,'Data Validation Lists'!$B$13)))</f>
        <v>ينطبق - Applicable</v>
      </c>
      <c r="J55" s="172" t="s">
        <v>196</v>
      </c>
      <c r="K55" s="171" t="s">
        <v>246</v>
      </c>
      <c r="L55" s="165">
        <f t="shared" si="0"/>
        <v>3</v>
      </c>
      <c r="M55" s="166"/>
      <c r="N55" s="166"/>
      <c r="O55" s="215"/>
      <c r="P55" s="215"/>
      <c r="Q55" s="166"/>
      <c r="R55" s="167"/>
      <c r="S55" s="168"/>
    </row>
    <row r="56" spans="1:19" ht="74" x14ac:dyDescent="0.4">
      <c r="A56" s="164"/>
      <c r="B56" s="321"/>
      <c r="C56" s="324"/>
      <c r="D56" s="306"/>
      <c r="E56" s="307"/>
      <c r="F56" s="183" t="s">
        <v>440</v>
      </c>
      <c r="G56" s="183">
        <v>1</v>
      </c>
      <c r="H56" s="184" t="s">
        <v>309</v>
      </c>
      <c r="I56" s="188" t="str">
        <f>IF(AND('معلومات عن المرفق 5'!$E$13=1,G56&gt;=1),'Data Validation Lists'!$B$12,IF(AND('معلومات عن المرفق 5'!$E$13=2,G56&gt;=2),'Data Validation Lists'!$B$12,IF(AND('معلومات عن المرفق 5'!$E$13=3,G56=3),'Data Validation Lists'!$B$12,'Data Validation Lists'!$B$13)))</f>
        <v>ينطبق - Applicable</v>
      </c>
      <c r="J56" s="172" t="s">
        <v>197</v>
      </c>
      <c r="K56" s="171" t="s">
        <v>246</v>
      </c>
      <c r="L56" s="165">
        <f t="shared" si="0"/>
        <v>3</v>
      </c>
      <c r="M56" s="166"/>
      <c r="N56" s="166"/>
      <c r="O56" s="215"/>
      <c r="P56" s="215"/>
      <c r="Q56" s="166"/>
      <c r="R56" s="167"/>
      <c r="S56" s="168"/>
    </row>
    <row r="57" spans="1:19" ht="74" x14ac:dyDescent="0.4">
      <c r="A57" s="164"/>
      <c r="B57" s="321"/>
      <c r="C57" s="324"/>
      <c r="D57" s="306"/>
      <c r="E57" s="307"/>
      <c r="F57" s="183" t="s">
        <v>440</v>
      </c>
      <c r="G57" s="183">
        <v>1</v>
      </c>
      <c r="H57" s="184" t="s">
        <v>310</v>
      </c>
      <c r="I57" s="188" t="str">
        <f>IF(AND('معلومات عن المرفق 5'!$E$13=1,G57&gt;=1),'Data Validation Lists'!$B$12,IF(AND('معلومات عن المرفق 5'!$E$13=2,G57&gt;=2),'Data Validation Lists'!$B$12,IF(AND('معلومات عن المرفق 5'!$E$13=3,G57=3),'Data Validation Lists'!$B$12,'Data Validation Lists'!$B$13)))</f>
        <v>ينطبق - Applicable</v>
      </c>
      <c r="J57" s="172" t="s">
        <v>316</v>
      </c>
      <c r="K57" s="171" t="s">
        <v>246</v>
      </c>
      <c r="L57" s="165">
        <f t="shared" si="0"/>
        <v>3</v>
      </c>
      <c r="M57" s="166"/>
      <c r="N57" s="166"/>
      <c r="O57" s="215"/>
      <c r="P57" s="215"/>
      <c r="Q57" s="166"/>
      <c r="R57" s="167"/>
      <c r="S57" s="168"/>
    </row>
    <row r="58" spans="1:19" ht="240.5" x14ac:dyDescent="0.4">
      <c r="A58" s="164"/>
      <c r="B58" s="321"/>
      <c r="C58" s="324"/>
      <c r="D58" s="306"/>
      <c r="E58" s="307"/>
      <c r="F58" s="183" t="s">
        <v>440</v>
      </c>
      <c r="G58" s="183">
        <v>2</v>
      </c>
      <c r="H58" s="184" t="s">
        <v>311</v>
      </c>
      <c r="I58" s="188" t="str">
        <f>IF(AND('معلومات عن المرفق 5'!$E$13=1,G58&gt;=1),'Data Validation Lists'!$B$12,IF(AND('معلومات عن المرفق 5'!$E$13=2,G58&gt;=2),'Data Validation Lists'!$B$12,IF(AND('معلومات عن المرفق 5'!$E$13=3,G58=3),'Data Validation Lists'!$B$12,'Data Validation Lists'!$B$13)))</f>
        <v>ينطبق - Applicable</v>
      </c>
      <c r="J58" s="172" t="s">
        <v>481</v>
      </c>
      <c r="K58" s="171" t="s">
        <v>246</v>
      </c>
      <c r="L58" s="165">
        <f t="shared" si="0"/>
        <v>3</v>
      </c>
      <c r="M58" s="166"/>
      <c r="N58" s="166"/>
      <c r="O58" s="215"/>
      <c r="P58" s="215"/>
      <c r="Q58" s="166"/>
      <c r="R58" s="167"/>
      <c r="S58" s="168"/>
    </row>
    <row r="59" spans="1:19" ht="37" x14ac:dyDescent="0.4">
      <c r="A59" s="164"/>
      <c r="B59" s="321"/>
      <c r="C59" s="324"/>
      <c r="D59" s="306"/>
      <c r="E59" s="307"/>
      <c r="F59" s="183" t="s">
        <v>440</v>
      </c>
      <c r="G59" s="183">
        <v>2</v>
      </c>
      <c r="H59" s="184" t="s">
        <v>312</v>
      </c>
      <c r="I59" s="188" t="str">
        <f>IF(AND('معلومات عن المرفق 5'!$E$13=1,G59&gt;=1),'Data Validation Lists'!$B$12,IF(AND('معلومات عن المرفق 5'!$E$13=2,G59&gt;=2),'Data Validation Lists'!$B$12,IF(AND('معلومات عن المرفق 5'!$E$13=3,G59=3),'Data Validation Lists'!$B$12,'Data Validation Lists'!$B$13)))</f>
        <v>ينطبق - Applicable</v>
      </c>
      <c r="J59" s="172" t="s">
        <v>68</v>
      </c>
      <c r="K59" s="171" t="s">
        <v>246</v>
      </c>
      <c r="L59" s="165">
        <f t="shared" si="0"/>
        <v>3</v>
      </c>
      <c r="M59" s="166"/>
      <c r="N59" s="166"/>
      <c r="O59" s="215"/>
      <c r="P59" s="215"/>
      <c r="Q59" s="166"/>
      <c r="R59" s="167"/>
      <c r="S59" s="168"/>
    </row>
    <row r="60" spans="1:19" ht="37" x14ac:dyDescent="0.4">
      <c r="A60" s="164"/>
      <c r="B60" s="321"/>
      <c r="C60" s="324"/>
      <c r="D60" s="306"/>
      <c r="E60" s="307"/>
      <c r="F60" s="183" t="s">
        <v>440</v>
      </c>
      <c r="G60" s="183">
        <v>1</v>
      </c>
      <c r="H60" s="184" t="s">
        <v>313</v>
      </c>
      <c r="I60" s="188" t="str">
        <f>IF(AND('معلومات عن المرفق 5'!$E$13=1,G60&gt;=1),'Data Validation Lists'!$B$12,IF(AND('معلومات عن المرفق 5'!$E$13=2,G60&gt;=2),'Data Validation Lists'!$B$12,IF(AND('معلومات عن المرفق 5'!$E$13=3,G60=3),'Data Validation Lists'!$B$12,'Data Validation Lists'!$B$13)))</f>
        <v>ينطبق - Applicable</v>
      </c>
      <c r="J60" s="172" t="s">
        <v>502</v>
      </c>
      <c r="K60" s="171" t="s">
        <v>246</v>
      </c>
      <c r="L60" s="165">
        <f t="shared" si="0"/>
        <v>3</v>
      </c>
      <c r="M60" s="166"/>
      <c r="N60" s="166"/>
      <c r="O60" s="215"/>
      <c r="P60" s="215"/>
      <c r="Q60" s="166"/>
      <c r="R60" s="167"/>
      <c r="S60" s="168"/>
    </row>
    <row r="61" spans="1:19" ht="111" x14ac:dyDescent="0.4">
      <c r="A61" s="164"/>
      <c r="B61" s="321"/>
      <c r="C61" s="324"/>
      <c r="D61" s="306"/>
      <c r="E61" s="307"/>
      <c r="F61" s="183" t="s">
        <v>440</v>
      </c>
      <c r="G61" s="183">
        <v>2</v>
      </c>
      <c r="H61" s="184" t="s">
        <v>314</v>
      </c>
      <c r="I61" s="188" t="str">
        <f>IF(AND('معلومات عن المرفق 5'!$E$13=1,G61&gt;=1),'Data Validation Lists'!$B$12,IF(AND('معلومات عن المرفق 5'!$E$13=2,G61&gt;=2),'Data Validation Lists'!$B$12,IF(AND('معلومات عن المرفق 5'!$E$13=3,G61=3),'Data Validation Lists'!$B$12,'Data Validation Lists'!$B$13)))</f>
        <v>ينطبق - Applicable</v>
      </c>
      <c r="J61" s="172" t="s">
        <v>198</v>
      </c>
      <c r="K61" s="171" t="s">
        <v>246</v>
      </c>
      <c r="L61" s="165">
        <f t="shared" si="0"/>
        <v>3</v>
      </c>
      <c r="M61" s="166"/>
      <c r="N61" s="166"/>
      <c r="O61" s="215"/>
      <c r="P61" s="215"/>
      <c r="Q61" s="166"/>
      <c r="R61" s="167"/>
      <c r="S61" s="168"/>
    </row>
    <row r="62" spans="1:19" ht="37" x14ac:dyDescent="0.4">
      <c r="A62" s="164"/>
      <c r="B62" s="321"/>
      <c r="C62" s="324"/>
      <c r="D62" s="306"/>
      <c r="E62" s="307"/>
      <c r="F62" s="183" t="s">
        <v>440</v>
      </c>
      <c r="G62" s="183">
        <v>2</v>
      </c>
      <c r="H62" s="184" t="s">
        <v>315</v>
      </c>
      <c r="I62" s="188" t="str">
        <f>IF(AND('معلومات عن المرفق 5'!$E$13=1,G62&gt;=1),'Data Validation Lists'!$B$12,IF(AND('معلومات عن المرفق 5'!$E$13=2,G62&gt;=2),'Data Validation Lists'!$B$12,IF(AND('معلومات عن المرفق 5'!$E$13=3,G62=3),'Data Validation Lists'!$B$12,'Data Validation Lists'!$B$13)))</f>
        <v>ينطبق - Applicable</v>
      </c>
      <c r="J62" s="172" t="s">
        <v>73</v>
      </c>
      <c r="K62" s="171" t="s">
        <v>246</v>
      </c>
      <c r="L62" s="165">
        <f t="shared" si="0"/>
        <v>3</v>
      </c>
      <c r="M62" s="166"/>
      <c r="N62" s="166"/>
      <c r="O62" s="215"/>
      <c r="P62" s="215"/>
      <c r="Q62" s="166"/>
      <c r="R62" s="167"/>
      <c r="S62" s="168"/>
    </row>
    <row r="63" spans="1:19" ht="111" x14ac:dyDescent="0.4">
      <c r="A63" s="164"/>
      <c r="B63" s="321"/>
      <c r="C63" s="325"/>
      <c r="D63" s="308"/>
      <c r="E63" s="309"/>
      <c r="F63" s="183" t="s">
        <v>439</v>
      </c>
      <c r="G63" s="183">
        <v>2</v>
      </c>
      <c r="H63" s="184" t="s">
        <v>43</v>
      </c>
      <c r="I63" s="188" t="str">
        <f>IF(AND('معلومات عن المرفق 5'!$E$13=1,G63&gt;=1),'Data Validation Lists'!$B$12,IF(AND('معلومات عن المرفق 5'!$E$13=2,G63&gt;=2),'Data Validation Lists'!$B$12,IF(AND('معلومات عن المرفق 5'!$E$13=3,G63=3),'Data Validation Lists'!$B$12,'Data Validation Lists'!$B$13)))</f>
        <v>ينطبق - Applicable</v>
      </c>
      <c r="J63" s="172" t="s">
        <v>161</v>
      </c>
      <c r="K63" s="171" t="s">
        <v>246</v>
      </c>
      <c r="L63" s="165">
        <f t="shared" si="0"/>
        <v>3</v>
      </c>
      <c r="M63" s="166"/>
      <c r="N63" s="166"/>
      <c r="O63" s="215"/>
      <c r="P63" s="215"/>
      <c r="Q63" s="166"/>
      <c r="R63" s="167"/>
      <c r="S63" s="168"/>
    </row>
    <row r="64" spans="1:19" ht="111" x14ac:dyDescent="0.4">
      <c r="A64" s="164"/>
      <c r="B64" s="321"/>
      <c r="C64" s="310" t="s">
        <v>317</v>
      </c>
      <c r="D64" s="304" t="s">
        <v>74</v>
      </c>
      <c r="E64" s="305"/>
      <c r="F64" s="183" t="s">
        <v>439</v>
      </c>
      <c r="G64" s="183">
        <v>3</v>
      </c>
      <c r="H64" s="184" t="s">
        <v>318</v>
      </c>
      <c r="I64" s="188" t="str">
        <f>IF(AND('معلومات عن المرفق 5'!$E$13=1,G64&gt;=1),'Data Validation Lists'!$B$12,IF(AND('معلومات عن المرفق 5'!$E$13=2,G64&gt;=2),'Data Validation Lists'!$B$12,IF(AND('معلومات عن المرفق 5'!$E$13=3,G64=3),'Data Validation Lists'!$B$12,'Data Validation Lists'!$B$13)))</f>
        <v>ينطبق - Applicable</v>
      </c>
      <c r="J64" s="172" t="s">
        <v>199</v>
      </c>
      <c r="K64" s="171" t="str">
        <f>IF(L64=3,"مطبق كليًا  - Implemented",IF(L64=0,"لاينطبق على الجهة  - Not Applicable",IF(L64=1,"غير مطبق  - Not Implemented",IF(3&lt;L64&gt;1,"مطبق جزئيًا  - Partially Implemented"," "))))</f>
        <v>مطبق كليًا  - Implemented</v>
      </c>
      <c r="L64" s="165">
        <f>IFERROR(IFERROR(AVERAGEIFS(L65:L77,I65:I77,"&lt;&gt;لا ينطبق - Not Applicable",L65:L77,"&lt;&gt;0"),IFERROR(AVERAGEIF(I65:I77,"&lt;&gt;لا ينطبق - Not Applicable",L65:L77),AVERAGEIF(L65:L77,"&lt;&gt;0",L65:L77))),0)</f>
        <v>3</v>
      </c>
      <c r="M64" s="166"/>
      <c r="N64" s="166"/>
      <c r="O64" s="215"/>
      <c r="P64" s="215"/>
      <c r="Q64" s="166"/>
      <c r="R64" s="167"/>
      <c r="S64" s="168"/>
    </row>
    <row r="65" spans="1:19" ht="111" x14ac:dyDescent="0.4">
      <c r="A65" s="164"/>
      <c r="B65" s="321"/>
      <c r="C65" s="311"/>
      <c r="D65" s="306"/>
      <c r="E65" s="307"/>
      <c r="F65" s="183" t="s">
        <v>440</v>
      </c>
      <c r="G65" s="183">
        <v>2</v>
      </c>
      <c r="H65" s="184" t="s">
        <v>319</v>
      </c>
      <c r="I65" s="188" t="str">
        <f>IF(AND('معلومات عن المرفق 5'!$E$13=1,G65&gt;=1),'Data Validation Lists'!$B$12,IF(AND('معلومات عن المرفق 5'!$E$13=2,G65&gt;=2),'Data Validation Lists'!$B$12,IF(AND('معلومات عن المرفق 5'!$E$13=3,G65=3),'Data Validation Lists'!$B$12,'Data Validation Lists'!$B$13)))</f>
        <v>ينطبق - Applicable</v>
      </c>
      <c r="J65" s="172" t="s">
        <v>200</v>
      </c>
      <c r="K65" s="171" t="s">
        <v>246</v>
      </c>
      <c r="L65" s="165">
        <f t="shared" si="0"/>
        <v>3</v>
      </c>
      <c r="M65" s="166"/>
      <c r="N65" s="166"/>
      <c r="O65" s="215"/>
      <c r="P65" s="215"/>
      <c r="Q65" s="166"/>
      <c r="R65" s="167"/>
      <c r="S65" s="168"/>
    </row>
    <row r="66" spans="1:19" ht="111" x14ac:dyDescent="0.4">
      <c r="A66" s="164"/>
      <c r="B66" s="321"/>
      <c r="C66" s="311"/>
      <c r="D66" s="306"/>
      <c r="E66" s="307"/>
      <c r="F66" s="183" t="s">
        <v>440</v>
      </c>
      <c r="G66" s="183">
        <v>1</v>
      </c>
      <c r="H66" s="184" t="s">
        <v>320</v>
      </c>
      <c r="I66" s="188" t="str">
        <f>IF(AND('معلومات عن المرفق 5'!$E$13=1,G66&gt;=1),'Data Validation Lists'!$B$12,IF(AND('معلومات عن المرفق 5'!$E$13=2,G66&gt;=2),'Data Validation Lists'!$B$12,IF(AND('معلومات عن المرفق 5'!$E$13=3,G66=3),'Data Validation Lists'!$B$12,'Data Validation Lists'!$B$13)))</f>
        <v>ينطبق - Applicable</v>
      </c>
      <c r="J66" s="172" t="s">
        <v>201</v>
      </c>
      <c r="K66" s="171" t="s">
        <v>246</v>
      </c>
      <c r="L66" s="165">
        <f t="shared" si="0"/>
        <v>3</v>
      </c>
      <c r="M66" s="166"/>
      <c r="N66" s="166"/>
      <c r="O66" s="215"/>
      <c r="P66" s="215"/>
      <c r="Q66" s="166"/>
      <c r="R66" s="167"/>
      <c r="S66" s="168"/>
    </row>
    <row r="67" spans="1:19" ht="111" x14ac:dyDescent="0.4">
      <c r="A67" s="164"/>
      <c r="B67" s="321"/>
      <c r="C67" s="311"/>
      <c r="D67" s="306"/>
      <c r="E67" s="307"/>
      <c r="F67" s="183" t="s">
        <v>440</v>
      </c>
      <c r="G67" s="183">
        <v>1</v>
      </c>
      <c r="H67" s="184" t="s">
        <v>321</v>
      </c>
      <c r="I67" s="188" t="str">
        <f>IF(AND('معلومات عن المرفق 5'!$E$13=1,G67&gt;=1),'Data Validation Lists'!$B$12,IF(AND('معلومات عن المرفق 5'!$E$13=2,G67&gt;=2),'Data Validation Lists'!$B$12,IF(AND('معلومات عن المرفق 5'!$E$13=3,G67=3),'Data Validation Lists'!$B$12,'Data Validation Lists'!$B$13)))</f>
        <v>ينطبق - Applicable</v>
      </c>
      <c r="J67" s="172" t="s">
        <v>503</v>
      </c>
      <c r="K67" s="171" t="s">
        <v>246</v>
      </c>
      <c r="L67" s="165">
        <f t="shared" si="0"/>
        <v>3</v>
      </c>
      <c r="M67" s="166"/>
      <c r="N67" s="166"/>
      <c r="O67" s="215"/>
      <c r="P67" s="215"/>
      <c r="Q67" s="166"/>
      <c r="R67" s="167"/>
      <c r="S67" s="168"/>
    </row>
    <row r="68" spans="1:19" ht="55.5" x14ac:dyDescent="0.4">
      <c r="A68" s="164"/>
      <c r="B68" s="321"/>
      <c r="C68" s="311"/>
      <c r="D68" s="306"/>
      <c r="E68" s="307"/>
      <c r="F68" s="183" t="s">
        <v>440</v>
      </c>
      <c r="G68" s="183">
        <v>2</v>
      </c>
      <c r="H68" s="184" t="s">
        <v>322</v>
      </c>
      <c r="I68" s="188" t="str">
        <f>IF(AND('معلومات عن المرفق 5'!$E$13=1,G68&gt;=1),'Data Validation Lists'!$B$12,IF(AND('معلومات عن المرفق 5'!$E$13=2,G68&gt;=2),'Data Validation Lists'!$B$12,IF(AND('معلومات عن المرفق 5'!$E$13=3,G68=3),'Data Validation Lists'!$B$12,'Data Validation Lists'!$B$13)))</f>
        <v>ينطبق - Applicable</v>
      </c>
      <c r="J68" s="172" t="s">
        <v>75</v>
      </c>
      <c r="K68" s="171" t="s">
        <v>246</v>
      </c>
      <c r="L68" s="165">
        <f t="shared" si="0"/>
        <v>3</v>
      </c>
      <c r="M68" s="166"/>
      <c r="N68" s="166"/>
      <c r="O68" s="215"/>
      <c r="P68" s="215"/>
      <c r="Q68" s="166"/>
      <c r="R68" s="167"/>
      <c r="S68" s="168"/>
    </row>
    <row r="69" spans="1:19" ht="111" x14ac:dyDescent="0.4">
      <c r="A69" s="164"/>
      <c r="B69" s="321"/>
      <c r="C69" s="311"/>
      <c r="D69" s="306"/>
      <c r="E69" s="307"/>
      <c r="F69" s="183" t="s">
        <v>440</v>
      </c>
      <c r="G69" s="183">
        <v>2</v>
      </c>
      <c r="H69" s="184" t="s">
        <v>323</v>
      </c>
      <c r="I69" s="188" t="str">
        <f>IF(AND('معلومات عن المرفق 5'!$E$13=1,G69&gt;=1),'Data Validation Lists'!$B$12,IF(AND('معلومات عن المرفق 5'!$E$13=2,G69&gt;=2),'Data Validation Lists'!$B$12,IF(AND('معلومات عن المرفق 5'!$E$13=3,G69=3),'Data Validation Lists'!$B$12,'Data Validation Lists'!$B$13)))</f>
        <v>ينطبق - Applicable</v>
      </c>
      <c r="J69" s="172" t="s">
        <v>504</v>
      </c>
      <c r="K69" s="171" t="s">
        <v>246</v>
      </c>
      <c r="L69" s="165">
        <f t="shared" si="0"/>
        <v>3</v>
      </c>
      <c r="M69" s="166"/>
      <c r="N69" s="166"/>
      <c r="O69" s="215"/>
      <c r="P69" s="215"/>
      <c r="Q69" s="166"/>
      <c r="R69" s="167"/>
      <c r="S69" s="168"/>
    </row>
    <row r="70" spans="1:19" ht="74" x14ac:dyDescent="0.4">
      <c r="A70" s="164"/>
      <c r="B70" s="321"/>
      <c r="C70" s="311"/>
      <c r="D70" s="306"/>
      <c r="E70" s="307"/>
      <c r="F70" s="183" t="s">
        <v>440</v>
      </c>
      <c r="G70" s="183">
        <v>2</v>
      </c>
      <c r="H70" s="184" t="s">
        <v>324</v>
      </c>
      <c r="I70" s="188" t="str">
        <f>IF(AND('معلومات عن المرفق 5'!$E$13=1,G70&gt;=1),'Data Validation Lists'!$B$12,IF(AND('معلومات عن المرفق 5'!$E$13=2,G70&gt;=2),'Data Validation Lists'!$B$12,IF(AND('معلومات عن المرفق 5'!$E$13=3,G70=3),'Data Validation Lists'!$B$12,'Data Validation Lists'!$B$13)))</f>
        <v>ينطبق - Applicable</v>
      </c>
      <c r="J70" s="172" t="s">
        <v>482</v>
      </c>
      <c r="K70" s="171" t="s">
        <v>246</v>
      </c>
      <c r="L70" s="165">
        <f t="shared" si="0"/>
        <v>3</v>
      </c>
      <c r="M70" s="166"/>
      <c r="N70" s="166"/>
      <c r="O70" s="215"/>
      <c r="P70" s="215"/>
      <c r="Q70" s="166"/>
      <c r="R70" s="167"/>
      <c r="S70" s="168"/>
    </row>
    <row r="71" spans="1:19" ht="111" x14ac:dyDescent="0.4">
      <c r="A71" s="164"/>
      <c r="B71" s="321"/>
      <c r="C71" s="311"/>
      <c r="D71" s="306"/>
      <c r="E71" s="307"/>
      <c r="F71" s="183" t="s">
        <v>440</v>
      </c>
      <c r="G71" s="183">
        <v>1</v>
      </c>
      <c r="H71" s="184" t="s">
        <v>325</v>
      </c>
      <c r="I71" s="188" t="str">
        <f>IF(AND('معلومات عن المرفق 5'!$E$13=1,G71&gt;=1),'Data Validation Lists'!$B$12,IF(AND('معلومات عن المرفق 5'!$E$13=2,G71&gt;=2),'Data Validation Lists'!$B$12,IF(AND('معلومات عن المرفق 5'!$E$13=3,G71=3),'Data Validation Lists'!$B$12,'Data Validation Lists'!$B$13)))</f>
        <v>ينطبق - Applicable</v>
      </c>
      <c r="J71" s="172" t="s">
        <v>505</v>
      </c>
      <c r="K71" s="171" t="s">
        <v>246</v>
      </c>
      <c r="L71" s="165">
        <f t="shared" si="0"/>
        <v>3</v>
      </c>
      <c r="M71" s="166"/>
      <c r="N71" s="166"/>
      <c r="O71" s="215"/>
      <c r="P71" s="215"/>
      <c r="Q71" s="166"/>
      <c r="R71" s="167"/>
      <c r="S71" s="168"/>
    </row>
    <row r="72" spans="1:19" ht="74" x14ac:dyDescent="0.4">
      <c r="A72" s="164"/>
      <c r="B72" s="321"/>
      <c r="C72" s="311"/>
      <c r="D72" s="306"/>
      <c r="E72" s="307"/>
      <c r="F72" s="183" t="s">
        <v>440</v>
      </c>
      <c r="G72" s="183">
        <v>2</v>
      </c>
      <c r="H72" s="184" t="s">
        <v>326</v>
      </c>
      <c r="I72" s="188" t="str">
        <f>IF(AND('معلومات عن المرفق 5'!$E$13=1,G72&gt;=1),'Data Validation Lists'!$B$12,IF(AND('معلومات عن المرفق 5'!$E$13=2,G72&gt;=2),'Data Validation Lists'!$B$12,IF(AND('معلومات عن المرفق 5'!$E$13=3,G72=3),'Data Validation Lists'!$B$12,'Data Validation Lists'!$B$13)))</f>
        <v>ينطبق - Applicable</v>
      </c>
      <c r="J72" s="172" t="s">
        <v>76</v>
      </c>
      <c r="K72" s="171" t="s">
        <v>246</v>
      </c>
      <c r="L72" s="165">
        <f t="shared" ref="L72:L135" si="1">IF(K72="مطبق كليًا  - Implemented",3,IF(K72="مطبق جزئيًا  - Partially Implemented",2,IF(K72="غير مطبق  - Not Implemented",1,0)))</f>
        <v>3</v>
      </c>
      <c r="M72" s="166"/>
      <c r="N72" s="166"/>
      <c r="O72" s="215"/>
      <c r="P72" s="215"/>
      <c r="Q72" s="166"/>
      <c r="R72" s="167"/>
      <c r="S72" s="168"/>
    </row>
    <row r="73" spans="1:19" ht="74" x14ac:dyDescent="0.4">
      <c r="A73" s="164"/>
      <c r="B73" s="321"/>
      <c r="C73" s="311"/>
      <c r="D73" s="306"/>
      <c r="E73" s="307"/>
      <c r="F73" s="183" t="s">
        <v>440</v>
      </c>
      <c r="G73" s="183">
        <v>3</v>
      </c>
      <c r="H73" s="184" t="s">
        <v>327</v>
      </c>
      <c r="I73" s="188" t="str">
        <f>IF(AND('معلومات عن المرفق 5'!$E$13=1,G73&gt;=1),'Data Validation Lists'!$B$12,IF(AND('معلومات عن المرفق 5'!$E$13=2,G73&gt;=2),'Data Validation Lists'!$B$12,IF(AND('معلومات عن المرفق 5'!$E$13=3,G73=3),'Data Validation Lists'!$B$12,'Data Validation Lists'!$B$13)))</f>
        <v>ينطبق - Applicable</v>
      </c>
      <c r="J73" s="172" t="s">
        <v>77</v>
      </c>
      <c r="K73" s="171" t="s">
        <v>246</v>
      </c>
      <c r="L73" s="165">
        <f t="shared" si="1"/>
        <v>3</v>
      </c>
      <c r="M73" s="166"/>
      <c r="N73" s="166"/>
      <c r="O73" s="215"/>
      <c r="P73" s="215"/>
      <c r="Q73" s="166"/>
      <c r="R73" s="167"/>
      <c r="S73" s="168"/>
    </row>
    <row r="74" spans="1:19" ht="74" x14ac:dyDescent="0.4">
      <c r="A74" s="164"/>
      <c r="B74" s="321"/>
      <c r="C74" s="311"/>
      <c r="D74" s="306"/>
      <c r="E74" s="307"/>
      <c r="F74" s="183" t="s">
        <v>440</v>
      </c>
      <c r="G74" s="183">
        <v>1</v>
      </c>
      <c r="H74" s="184" t="s">
        <v>328</v>
      </c>
      <c r="I74" s="188" t="str">
        <f>IF(AND('معلومات عن المرفق 5'!$E$13=1,G74&gt;=1),'Data Validation Lists'!$B$12,IF(AND('معلومات عن المرفق 5'!$E$13=2,G74&gt;=2),'Data Validation Lists'!$B$12,IF(AND('معلومات عن المرفق 5'!$E$13=3,G74=3),'Data Validation Lists'!$B$12,'Data Validation Lists'!$B$13)))</f>
        <v>ينطبق - Applicable</v>
      </c>
      <c r="J74" s="172" t="s">
        <v>202</v>
      </c>
      <c r="K74" s="171" t="s">
        <v>246</v>
      </c>
      <c r="L74" s="165">
        <f t="shared" si="1"/>
        <v>3</v>
      </c>
      <c r="M74" s="166"/>
      <c r="N74" s="166"/>
      <c r="O74" s="215"/>
      <c r="P74" s="215"/>
      <c r="Q74" s="166"/>
      <c r="R74" s="167"/>
      <c r="S74" s="168"/>
    </row>
    <row r="75" spans="1:19" ht="37" x14ac:dyDescent="0.4">
      <c r="A75" s="164"/>
      <c r="B75" s="321"/>
      <c r="C75" s="311"/>
      <c r="D75" s="306"/>
      <c r="E75" s="307"/>
      <c r="F75" s="183" t="s">
        <v>440</v>
      </c>
      <c r="G75" s="183">
        <v>2</v>
      </c>
      <c r="H75" s="184" t="s">
        <v>329</v>
      </c>
      <c r="I75" s="188" t="str">
        <f>IF(AND('معلومات عن المرفق 5'!$E$13=1,G75&gt;=1),'Data Validation Lists'!$B$12,IF(AND('معلومات عن المرفق 5'!$E$13=2,G75&gt;=2),'Data Validation Lists'!$B$12,IF(AND('معلومات عن المرفق 5'!$E$13=3,G75=3),'Data Validation Lists'!$B$12,'Data Validation Lists'!$B$13)))</f>
        <v>ينطبق - Applicable</v>
      </c>
      <c r="J75" s="172" t="s">
        <v>203</v>
      </c>
      <c r="K75" s="171" t="s">
        <v>246</v>
      </c>
      <c r="L75" s="165">
        <f t="shared" si="1"/>
        <v>3</v>
      </c>
      <c r="M75" s="166"/>
      <c r="N75" s="166"/>
      <c r="O75" s="215"/>
      <c r="P75" s="215"/>
      <c r="Q75" s="166"/>
      <c r="R75" s="167"/>
      <c r="S75" s="168"/>
    </row>
    <row r="76" spans="1:19" ht="55.5" x14ac:dyDescent="0.4">
      <c r="A76" s="164"/>
      <c r="B76" s="321"/>
      <c r="C76" s="311"/>
      <c r="D76" s="306"/>
      <c r="E76" s="307"/>
      <c r="F76" s="183" t="s">
        <v>440</v>
      </c>
      <c r="G76" s="183">
        <v>2</v>
      </c>
      <c r="H76" s="184" t="s">
        <v>330</v>
      </c>
      <c r="I76" s="188" t="str">
        <f>IF(AND('معلومات عن المرفق 5'!$E$13=1,G76&gt;=1),'Data Validation Lists'!$B$12,IF(AND('معلومات عن المرفق 5'!$E$13=2,G76&gt;=2),'Data Validation Lists'!$B$12,IF(AND('معلومات عن المرفق 5'!$E$13=3,G76=3),'Data Validation Lists'!$B$12,'Data Validation Lists'!$B$13)))</f>
        <v>ينطبق - Applicable</v>
      </c>
      <c r="J76" s="172" t="s">
        <v>204</v>
      </c>
      <c r="K76" s="171" t="s">
        <v>246</v>
      </c>
      <c r="L76" s="165">
        <f t="shared" si="1"/>
        <v>3</v>
      </c>
      <c r="M76" s="166"/>
      <c r="N76" s="166"/>
      <c r="O76" s="215"/>
      <c r="P76" s="215"/>
      <c r="Q76" s="166"/>
      <c r="R76" s="167"/>
      <c r="S76" s="168"/>
    </row>
    <row r="77" spans="1:19" ht="74" x14ac:dyDescent="0.4">
      <c r="A77" s="164"/>
      <c r="B77" s="321"/>
      <c r="C77" s="311"/>
      <c r="D77" s="306"/>
      <c r="E77" s="307"/>
      <c r="F77" s="183" t="s">
        <v>440</v>
      </c>
      <c r="G77" s="183">
        <v>3</v>
      </c>
      <c r="H77" s="184" t="s">
        <v>331</v>
      </c>
      <c r="I77" s="188" t="str">
        <f>IF(AND('معلومات عن المرفق 5'!$E$13=1,G77&gt;=1),'Data Validation Lists'!$B$12,IF(AND('معلومات عن المرفق 5'!$E$13=2,G77&gt;=2),'Data Validation Lists'!$B$12,IF(AND('معلومات عن المرفق 5'!$E$13=3,G77=3),'Data Validation Lists'!$B$12,'Data Validation Lists'!$B$13)))</f>
        <v>ينطبق - Applicable</v>
      </c>
      <c r="J77" s="172" t="s">
        <v>205</v>
      </c>
      <c r="K77" s="171" t="s">
        <v>246</v>
      </c>
      <c r="L77" s="165">
        <f t="shared" si="1"/>
        <v>3</v>
      </c>
      <c r="M77" s="166"/>
      <c r="N77" s="166"/>
      <c r="O77" s="215"/>
      <c r="P77" s="215"/>
      <c r="Q77" s="166"/>
      <c r="R77" s="167"/>
      <c r="S77" s="168"/>
    </row>
    <row r="78" spans="1:19" ht="111" x14ac:dyDescent="0.4">
      <c r="A78" s="164"/>
      <c r="B78" s="321"/>
      <c r="C78" s="312"/>
      <c r="D78" s="306"/>
      <c r="E78" s="307"/>
      <c r="F78" s="183" t="s">
        <v>439</v>
      </c>
      <c r="G78" s="183">
        <v>2</v>
      </c>
      <c r="H78" s="184" t="s">
        <v>44</v>
      </c>
      <c r="I78" s="188" t="str">
        <f>IF(AND('معلومات عن المرفق 5'!$E$13=1,G78&gt;=1),'Data Validation Lists'!$B$12,IF(AND('معلومات عن المرفق 5'!$E$13=2,G78&gt;=2),'Data Validation Lists'!$B$12,IF(AND('معلومات عن المرفق 5'!$E$13=3,G78=3),'Data Validation Lists'!$B$12,'Data Validation Lists'!$B$13)))</f>
        <v>ينطبق - Applicable</v>
      </c>
      <c r="J78" s="172" t="s">
        <v>162</v>
      </c>
      <c r="K78" s="171" t="s">
        <v>246</v>
      </c>
      <c r="L78" s="165">
        <f t="shared" si="1"/>
        <v>3</v>
      </c>
      <c r="M78" s="166"/>
      <c r="N78" s="166"/>
      <c r="O78" s="215"/>
      <c r="P78" s="215"/>
      <c r="Q78" s="166"/>
      <c r="R78" s="167"/>
      <c r="S78" s="168"/>
    </row>
    <row r="79" spans="1:19" ht="92.5" x14ac:dyDescent="0.4">
      <c r="A79" s="164"/>
      <c r="B79" s="321"/>
      <c r="C79" s="310" t="s">
        <v>332</v>
      </c>
      <c r="D79" s="304" t="s">
        <v>72</v>
      </c>
      <c r="E79" s="305"/>
      <c r="F79" s="183" t="s">
        <v>439</v>
      </c>
      <c r="G79" s="183">
        <v>3</v>
      </c>
      <c r="H79" s="184" t="s">
        <v>333</v>
      </c>
      <c r="I79" s="188" t="str">
        <f>IF(AND('معلومات عن المرفق 5'!$E$13=1,G79&gt;=1),'Data Validation Lists'!$B$12,IF(AND('معلومات عن المرفق 5'!$E$13=2,G79&gt;=2),'Data Validation Lists'!$B$12,IF(AND('معلومات عن المرفق 5'!$E$13=3,G79=3),'Data Validation Lists'!$B$12,'Data Validation Lists'!$B$13)))</f>
        <v>ينطبق - Applicable</v>
      </c>
      <c r="J79" s="172" t="s">
        <v>163</v>
      </c>
      <c r="K79" s="171" t="str">
        <f>IF(L79=3,"مطبق كليًا  - Implemented",IF(L79=0,"لاينطبق على الجهة  - Not Applicable",IF(L79=1,"غير مطبق  - Not Implemented",IF(3&lt;L79&gt;1,"مطبق جزئيًا  - Partially Implemented"," "))))</f>
        <v>مطبق كليًا  - Implemented</v>
      </c>
      <c r="L79" s="165">
        <f>IFERROR(IFERROR(AVERAGEIFS(L80:L95,I80:I95,"&lt;&gt;لا ينطبق - Not Applicable",L80:L95,"&lt;&gt;0"),IFERROR(AVERAGEIF(I80:I95,"&lt;&gt;لا ينطبق - Not Applicable",L80:L95),AVERAGEIF(L80:L95,"&lt;&gt;0",L80:L95))),0)</f>
        <v>3</v>
      </c>
      <c r="M79" s="166"/>
      <c r="N79" s="166"/>
      <c r="O79" s="215"/>
      <c r="P79" s="215"/>
      <c r="Q79" s="166"/>
      <c r="R79" s="167"/>
      <c r="S79" s="168"/>
    </row>
    <row r="80" spans="1:19" ht="55.5" x14ac:dyDescent="0.4">
      <c r="A80" s="164"/>
      <c r="B80" s="321"/>
      <c r="C80" s="311"/>
      <c r="D80" s="306"/>
      <c r="E80" s="307"/>
      <c r="F80" s="183" t="s">
        <v>440</v>
      </c>
      <c r="G80" s="183">
        <v>3</v>
      </c>
      <c r="H80" s="184" t="s">
        <v>334</v>
      </c>
      <c r="I80" s="188" t="str">
        <f>IF(AND('معلومات عن المرفق 5'!$E$13=1,G80&gt;=1),'Data Validation Lists'!$B$12,IF(AND('معلومات عن المرفق 5'!$E$13=2,G80&gt;=2),'Data Validation Lists'!$B$12,IF(AND('معلومات عن المرفق 5'!$E$13=3,G80=3),'Data Validation Lists'!$B$12,'Data Validation Lists'!$B$13)))</f>
        <v>ينطبق - Applicable</v>
      </c>
      <c r="J80" s="172" t="s">
        <v>206</v>
      </c>
      <c r="K80" s="171" t="s">
        <v>246</v>
      </c>
      <c r="L80" s="165">
        <f t="shared" si="1"/>
        <v>3</v>
      </c>
      <c r="M80" s="166"/>
      <c r="N80" s="166"/>
      <c r="O80" s="215"/>
      <c r="P80" s="215"/>
      <c r="Q80" s="166"/>
      <c r="R80" s="167"/>
      <c r="S80" s="168"/>
    </row>
    <row r="81" spans="1:19" ht="111" x14ac:dyDescent="0.4">
      <c r="A81" s="164"/>
      <c r="B81" s="321"/>
      <c r="C81" s="311"/>
      <c r="D81" s="306"/>
      <c r="E81" s="307"/>
      <c r="F81" s="183" t="s">
        <v>440</v>
      </c>
      <c r="G81" s="183">
        <v>1</v>
      </c>
      <c r="H81" s="184" t="s">
        <v>335</v>
      </c>
      <c r="I81" s="188" t="str">
        <f>IF(AND('معلومات عن المرفق 5'!$E$13=1,G81&gt;=1),'Data Validation Lists'!$B$12,IF(AND('معلومات عن المرفق 5'!$E$13=2,G81&gt;=2),'Data Validation Lists'!$B$12,IF(AND('معلومات عن المرفق 5'!$E$13=3,G81=3),'Data Validation Lists'!$B$12,'Data Validation Lists'!$B$13)))</f>
        <v>ينطبق - Applicable</v>
      </c>
      <c r="J81" s="172" t="s">
        <v>506</v>
      </c>
      <c r="K81" s="171" t="s">
        <v>246</v>
      </c>
      <c r="L81" s="165">
        <f t="shared" si="1"/>
        <v>3</v>
      </c>
      <c r="M81" s="166"/>
      <c r="N81" s="166"/>
      <c r="O81" s="215"/>
      <c r="P81" s="215"/>
      <c r="Q81" s="166"/>
      <c r="R81" s="167"/>
      <c r="S81" s="168"/>
    </row>
    <row r="82" spans="1:19" ht="74" x14ac:dyDescent="0.4">
      <c r="A82" s="164"/>
      <c r="B82" s="321"/>
      <c r="C82" s="311"/>
      <c r="D82" s="306"/>
      <c r="E82" s="307"/>
      <c r="F82" s="183" t="s">
        <v>440</v>
      </c>
      <c r="G82" s="183">
        <v>3</v>
      </c>
      <c r="H82" s="184" t="s">
        <v>336</v>
      </c>
      <c r="I82" s="188" t="str">
        <f>IF(AND('معلومات عن المرفق 5'!$E$13=1,G82&gt;=1),'Data Validation Lists'!$B$12,IF(AND('معلومات عن المرفق 5'!$E$13=2,G82&gt;=2),'Data Validation Lists'!$B$12,IF(AND('معلومات عن المرفق 5'!$E$13=3,G82=3),'Data Validation Lists'!$B$12,'Data Validation Lists'!$B$13)))</f>
        <v>ينطبق - Applicable</v>
      </c>
      <c r="J82" s="172" t="s">
        <v>507</v>
      </c>
      <c r="K82" s="171" t="s">
        <v>246</v>
      </c>
      <c r="L82" s="165">
        <f t="shared" si="1"/>
        <v>3</v>
      </c>
      <c r="M82" s="166"/>
      <c r="N82" s="166"/>
      <c r="O82" s="215"/>
      <c r="P82" s="215"/>
      <c r="Q82" s="166"/>
      <c r="R82" s="167"/>
      <c r="S82" s="168"/>
    </row>
    <row r="83" spans="1:19" ht="92.5" x14ac:dyDescent="0.4">
      <c r="A83" s="164"/>
      <c r="B83" s="321"/>
      <c r="C83" s="311"/>
      <c r="D83" s="306"/>
      <c r="E83" s="307"/>
      <c r="F83" s="183" t="s">
        <v>440</v>
      </c>
      <c r="G83" s="183">
        <v>2</v>
      </c>
      <c r="H83" s="184" t="s">
        <v>337</v>
      </c>
      <c r="I83" s="188" t="str">
        <f>IF(AND('معلومات عن المرفق 5'!$E$13=1,G83&gt;=1),'Data Validation Lists'!$B$12,IF(AND('معلومات عن المرفق 5'!$E$13=2,G83&gt;=2),'Data Validation Lists'!$B$12,IF(AND('معلومات عن المرفق 5'!$E$13=3,G83=3),'Data Validation Lists'!$B$12,'Data Validation Lists'!$B$13)))</f>
        <v>ينطبق - Applicable</v>
      </c>
      <c r="J83" s="172" t="s">
        <v>456</v>
      </c>
      <c r="K83" s="171" t="s">
        <v>246</v>
      </c>
      <c r="L83" s="165">
        <f t="shared" si="1"/>
        <v>3</v>
      </c>
      <c r="M83" s="166"/>
      <c r="N83" s="166"/>
      <c r="O83" s="215"/>
      <c r="P83" s="215"/>
      <c r="Q83" s="166"/>
      <c r="R83" s="167"/>
      <c r="S83" s="168"/>
    </row>
    <row r="84" spans="1:19" ht="55.5" x14ac:dyDescent="0.4">
      <c r="A84" s="164"/>
      <c r="B84" s="321"/>
      <c r="C84" s="311"/>
      <c r="D84" s="306"/>
      <c r="E84" s="307"/>
      <c r="F84" s="183" t="s">
        <v>440</v>
      </c>
      <c r="G84" s="183">
        <v>2</v>
      </c>
      <c r="H84" s="184" t="s">
        <v>338</v>
      </c>
      <c r="I84" s="188" t="str">
        <f>IF(AND('معلومات عن المرفق 5'!$E$13=1,G84&gt;=1),'Data Validation Lists'!$B$12,IF(AND('معلومات عن المرفق 5'!$E$13=2,G84&gt;=2),'Data Validation Lists'!$B$12,IF(AND('معلومات عن المرفق 5'!$E$13=3,G84=3),'Data Validation Lists'!$B$12,'Data Validation Lists'!$B$13)))</f>
        <v>ينطبق - Applicable</v>
      </c>
      <c r="J84" s="172" t="s">
        <v>164</v>
      </c>
      <c r="K84" s="171" t="s">
        <v>246</v>
      </c>
      <c r="L84" s="165">
        <f t="shared" si="1"/>
        <v>3</v>
      </c>
      <c r="M84" s="166"/>
      <c r="N84" s="166"/>
      <c r="O84" s="215"/>
      <c r="P84" s="215"/>
      <c r="Q84" s="166"/>
      <c r="R84" s="167"/>
      <c r="S84" s="168"/>
    </row>
    <row r="85" spans="1:19" ht="74" x14ac:dyDescent="0.4">
      <c r="A85" s="164"/>
      <c r="B85" s="321"/>
      <c r="C85" s="311"/>
      <c r="D85" s="306"/>
      <c r="E85" s="307"/>
      <c r="F85" s="183" t="s">
        <v>440</v>
      </c>
      <c r="G85" s="183">
        <v>3</v>
      </c>
      <c r="H85" s="184" t="s">
        <v>339</v>
      </c>
      <c r="I85" s="188" t="str">
        <f>IF(AND('معلومات عن المرفق 5'!$E$13=1,G85&gt;=1),'Data Validation Lists'!$B$12,IF(AND('معلومات عن المرفق 5'!$E$13=2,G85&gt;=2),'Data Validation Lists'!$B$12,IF(AND('معلومات عن المرفق 5'!$E$13=3,G85=3),'Data Validation Lists'!$B$12,'Data Validation Lists'!$B$13)))</f>
        <v>ينطبق - Applicable</v>
      </c>
      <c r="J85" s="172" t="s">
        <v>78</v>
      </c>
      <c r="K85" s="171" t="s">
        <v>246</v>
      </c>
      <c r="L85" s="165">
        <f t="shared" si="1"/>
        <v>3</v>
      </c>
      <c r="M85" s="166"/>
      <c r="N85" s="166"/>
      <c r="O85" s="215"/>
      <c r="P85" s="215"/>
      <c r="Q85" s="166"/>
      <c r="R85" s="167"/>
      <c r="S85" s="168"/>
    </row>
    <row r="86" spans="1:19" ht="74" x14ac:dyDescent="0.4">
      <c r="A86" s="164"/>
      <c r="B86" s="321"/>
      <c r="C86" s="311"/>
      <c r="D86" s="306"/>
      <c r="E86" s="307"/>
      <c r="F86" s="183" t="s">
        <v>440</v>
      </c>
      <c r="G86" s="183">
        <v>3</v>
      </c>
      <c r="H86" s="184" t="s">
        <v>340</v>
      </c>
      <c r="I86" s="188" t="str">
        <f>IF(AND('معلومات عن المرفق 5'!$E$13=1,G86&gt;=1),'Data Validation Lists'!$B$12,IF(AND('معلومات عن المرفق 5'!$E$13=2,G86&gt;=2),'Data Validation Lists'!$B$12,IF(AND('معلومات عن المرفق 5'!$E$13=3,G86=3),'Data Validation Lists'!$B$12,'Data Validation Lists'!$B$13)))</f>
        <v>ينطبق - Applicable</v>
      </c>
      <c r="J86" s="172" t="s">
        <v>207</v>
      </c>
      <c r="K86" s="171" t="s">
        <v>246</v>
      </c>
      <c r="L86" s="165">
        <f t="shared" si="1"/>
        <v>3</v>
      </c>
      <c r="M86" s="166"/>
      <c r="N86" s="166"/>
      <c r="O86" s="215"/>
      <c r="P86" s="215"/>
      <c r="Q86" s="166"/>
      <c r="R86" s="167"/>
      <c r="S86" s="168"/>
    </row>
    <row r="87" spans="1:19" ht="111" x14ac:dyDescent="0.4">
      <c r="A87" s="164"/>
      <c r="B87" s="321"/>
      <c r="C87" s="311"/>
      <c r="D87" s="306"/>
      <c r="E87" s="307"/>
      <c r="F87" s="183" t="s">
        <v>440</v>
      </c>
      <c r="G87" s="183">
        <v>3</v>
      </c>
      <c r="H87" s="184" t="s">
        <v>341</v>
      </c>
      <c r="I87" s="188" t="str">
        <f>IF(AND('معلومات عن المرفق 5'!$E$13=1,G87&gt;=1),'Data Validation Lists'!$B$12,IF(AND('معلومات عن المرفق 5'!$E$13=2,G87&gt;=2),'Data Validation Lists'!$B$12,IF(AND('معلومات عن المرفق 5'!$E$13=3,G87=3),'Data Validation Lists'!$B$12,'Data Validation Lists'!$B$13)))</f>
        <v>ينطبق - Applicable</v>
      </c>
      <c r="J87" s="172" t="s">
        <v>208</v>
      </c>
      <c r="K87" s="171" t="s">
        <v>246</v>
      </c>
      <c r="L87" s="165">
        <f t="shared" si="1"/>
        <v>3</v>
      </c>
      <c r="M87" s="166"/>
      <c r="N87" s="166"/>
      <c r="O87" s="215"/>
      <c r="P87" s="215"/>
      <c r="Q87" s="166"/>
      <c r="R87" s="167"/>
      <c r="S87" s="168"/>
    </row>
    <row r="88" spans="1:19" ht="111" x14ac:dyDescent="0.4">
      <c r="A88" s="164"/>
      <c r="B88" s="321"/>
      <c r="C88" s="311"/>
      <c r="D88" s="306"/>
      <c r="E88" s="307"/>
      <c r="F88" s="183" t="s">
        <v>440</v>
      </c>
      <c r="G88" s="183">
        <v>2</v>
      </c>
      <c r="H88" s="184" t="s">
        <v>342</v>
      </c>
      <c r="I88" s="188" t="str">
        <f>IF(AND('معلومات عن المرفق 5'!$E$13=1,G88&gt;=1),'Data Validation Lists'!$B$12,IF(AND('معلومات عن المرفق 5'!$E$13=2,G88&gt;=2),'Data Validation Lists'!$B$12,IF(AND('معلومات عن المرفق 5'!$E$13=3,G88=3),'Data Validation Lists'!$B$12,'Data Validation Lists'!$B$13)))</f>
        <v>ينطبق - Applicable</v>
      </c>
      <c r="J88" s="172" t="s">
        <v>209</v>
      </c>
      <c r="K88" s="171" t="s">
        <v>246</v>
      </c>
      <c r="L88" s="165">
        <f t="shared" si="1"/>
        <v>3</v>
      </c>
      <c r="M88" s="166"/>
      <c r="N88" s="166"/>
      <c r="O88" s="215"/>
      <c r="P88" s="215"/>
      <c r="Q88" s="166"/>
      <c r="R88" s="167"/>
      <c r="S88" s="168"/>
    </row>
    <row r="89" spans="1:19" ht="129.5" x14ac:dyDescent="0.4">
      <c r="A89" s="164"/>
      <c r="B89" s="321"/>
      <c r="C89" s="311"/>
      <c r="D89" s="306"/>
      <c r="E89" s="307"/>
      <c r="F89" s="183" t="s">
        <v>440</v>
      </c>
      <c r="G89" s="183">
        <v>2</v>
      </c>
      <c r="H89" s="184" t="s">
        <v>343</v>
      </c>
      <c r="I89" s="188" t="str">
        <f>IF(AND('معلومات عن المرفق 5'!$E$13=1,G89&gt;=1),'Data Validation Lists'!$B$12,IF(AND('معلومات عن المرفق 5'!$E$13=2,G89&gt;=2),'Data Validation Lists'!$B$12,IF(AND('معلومات عن المرفق 5'!$E$13=3,G89=3),'Data Validation Lists'!$B$12,'Data Validation Lists'!$B$13)))</f>
        <v>ينطبق - Applicable</v>
      </c>
      <c r="J89" s="172" t="s">
        <v>457</v>
      </c>
      <c r="K89" s="171" t="s">
        <v>246</v>
      </c>
      <c r="L89" s="165">
        <f t="shared" si="1"/>
        <v>3</v>
      </c>
      <c r="M89" s="166"/>
      <c r="N89" s="166"/>
      <c r="O89" s="215"/>
      <c r="P89" s="215"/>
      <c r="Q89" s="166"/>
      <c r="R89" s="167"/>
      <c r="S89" s="168"/>
    </row>
    <row r="90" spans="1:19" ht="74" x14ac:dyDescent="0.4">
      <c r="A90" s="164"/>
      <c r="B90" s="321"/>
      <c r="C90" s="311"/>
      <c r="D90" s="306"/>
      <c r="E90" s="307"/>
      <c r="F90" s="183" t="s">
        <v>440</v>
      </c>
      <c r="G90" s="183">
        <v>2</v>
      </c>
      <c r="H90" s="184" t="s">
        <v>344</v>
      </c>
      <c r="I90" s="188" t="str">
        <f>IF(AND('معلومات عن المرفق 5'!$E$13=1,G90&gt;=1),'Data Validation Lists'!$B$12,IF(AND('معلومات عن المرفق 5'!$E$13=2,G90&gt;=2),'Data Validation Lists'!$B$12,IF(AND('معلومات عن المرفق 5'!$E$13=3,G90=3),'Data Validation Lists'!$B$12,'Data Validation Lists'!$B$13)))</f>
        <v>ينطبق - Applicable</v>
      </c>
      <c r="J90" s="172" t="s">
        <v>210</v>
      </c>
      <c r="K90" s="171" t="s">
        <v>246</v>
      </c>
      <c r="L90" s="165">
        <f t="shared" si="1"/>
        <v>3</v>
      </c>
      <c r="M90" s="166"/>
      <c r="N90" s="166"/>
      <c r="O90" s="215"/>
      <c r="P90" s="215"/>
      <c r="Q90" s="166"/>
      <c r="R90" s="167"/>
      <c r="S90" s="168"/>
    </row>
    <row r="91" spans="1:19" ht="55.5" x14ac:dyDescent="0.4">
      <c r="A91" s="164"/>
      <c r="B91" s="321"/>
      <c r="C91" s="311"/>
      <c r="D91" s="306"/>
      <c r="E91" s="307"/>
      <c r="F91" s="183" t="s">
        <v>440</v>
      </c>
      <c r="G91" s="183">
        <v>1</v>
      </c>
      <c r="H91" s="184" t="s">
        <v>345</v>
      </c>
      <c r="I91" s="188" t="str">
        <f>IF(AND('معلومات عن المرفق 5'!$E$13=1,G91&gt;=1),'Data Validation Lists'!$B$12,IF(AND('معلومات عن المرفق 5'!$E$13=2,G91&gt;=2),'Data Validation Lists'!$B$12,IF(AND('معلومات عن المرفق 5'!$E$13=3,G91=3),'Data Validation Lists'!$B$12,'Data Validation Lists'!$B$13)))</f>
        <v>ينطبق - Applicable</v>
      </c>
      <c r="J91" s="172" t="s">
        <v>211</v>
      </c>
      <c r="K91" s="171" t="s">
        <v>246</v>
      </c>
      <c r="L91" s="165">
        <f t="shared" si="1"/>
        <v>3</v>
      </c>
      <c r="M91" s="166"/>
      <c r="N91" s="166"/>
      <c r="O91" s="215"/>
      <c r="P91" s="215"/>
      <c r="Q91" s="166"/>
      <c r="R91" s="167"/>
      <c r="S91" s="168"/>
    </row>
    <row r="92" spans="1:19" ht="74" x14ac:dyDescent="0.4">
      <c r="A92" s="164"/>
      <c r="B92" s="321"/>
      <c r="C92" s="311"/>
      <c r="D92" s="306"/>
      <c r="E92" s="307"/>
      <c r="F92" s="183" t="s">
        <v>440</v>
      </c>
      <c r="G92" s="183">
        <v>3</v>
      </c>
      <c r="H92" s="184" t="s">
        <v>346</v>
      </c>
      <c r="I92" s="188" t="str">
        <f>IF(AND('معلومات عن المرفق 5'!$E$13=1,G92&gt;=1),'Data Validation Lists'!$B$12,IF(AND('معلومات عن المرفق 5'!$E$13=2,G92&gt;=2),'Data Validation Lists'!$B$12,IF(AND('معلومات عن المرفق 5'!$E$13=3,G92=3),'Data Validation Lists'!$B$12,'Data Validation Lists'!$B$13)))</f>
        <v>ينطبق - Applicable</v>
      </c>
      <c r="J92" s="172" t="s">
        <v>212</v>
      </c>
      <c r="K92" s="171" t="s">
        <v>246</v>
      </c>
      <c r="L92" s="165">
        <f t="shared" si="1"/>
        <v>3</v>
      </c>
      <c r="M92" s="166"/>
      <c r="N92" s="166"/>
      <c r="O92" s="215"/>
      <c r="P92" s="215"/>
      <c r="Q92" s="166"/>
      <c r="R92" s="167"/>
      <c r="S92" s="168"/>
    </row>
    <row r="93" spans="1:19" ht="74" x14ac:dyDescent="0.4">
      <c r="A93" s="164"/>
      <c r="B93" s="321"/>
      <c r="C93" s="311"/>
      <c r="D93" s="306"/>
      <c r="E93" s="307"/>
      <c r="F93" s="183" t="s">
        <v>440</v>
      </c>
      <c r="G93" s="183">
        <v>3</v>
      </c>
      <c r="H93" s="184" t="s">
        <v>347</v>
      </c>
      <c r="I93" s="188" t="str">
        <f>IF(AND('معلومات عن المرفق 5'!$E$13=1,G93&gt;=1),'Data Validation Lists'!$B$12,IF(AND('معلومات عن المرفق 5'!$E$13=2,G93&gt;=2),'Data Validation Lists'!$B$12,IF(AND('معلومات عن المرفق 5'!$E$13=3,G93=3),'Data Validation Lists'!$B$12,'Data Validation Lists'!$B$13)))</f>
        <v>ينطبق - Applicable</v>
      </c>
      <c r="J93" s="172" t="s">
        <v>79</v>
      </c>
      <c r="K93" s="171" t="s">
        <v>246</v>
      </c>
      <c r="L93" s="165">
        <f t="shared" si="1"/>
        <v>3</v>
      </c>
      <c r="M93" s="166"/>
      <c r="N93" s="166"/>
      <c r="O93" s="215"/>
      <c r="P93" s="215"/>
      <c r="Q93" s="166"/>
      <c r="R93" s="167"/>
      <c r="S93" s="168"/>
    </row>
    <row r="94" spans="1:19" ht="74" x14ac:dyDescent="0.4">
      <c r="A94" s="164"/>
      <c r="B94" s="321"/>
      <c r="C94" s="311"/>
      <c r="D94" s="306"/>
      <c r="E94" s="307"/>
      <c r="F94" s="183" t="s">
        <v>440</v>
      </c>
      <c r="G94" s="183">
        <v>2</v>
      </c>
      <c r="H94" s="184" t="s">
        <v>348</v>
      </c>
      <c r="I94" s="188" t="str">
        <f>IF(AND('معلومات عن المرفق 5'!$E$13=1,G94&gt;=1),'Data Validation Lists'!$B$12,IF(AND('معلومات عن المرفق 5'!$E$13=2,G94&gt;=2),'Data Validation Lists'!$B$12,IF(AND('معلومات عن المرفق 5'!$E$13=3,G94=3),'Data Validation Lists'!$B$12,'Data Validation Lists'!$B$13)))</f>
        <v>ينطبق - Applicable</v>
      </c>
      <c r="J94" s="172" t="s">
        <v>213</v>
      </c>
      <c r="K94" s="171" t="s">
        <v>246</v>
      </c>
      <c r="L94" s="165">
        <f t="shared" si="1"/>
        <v>3</v>
      </c>
      <c r="M94" s="166"/>
      <c r="N94" s="166"/>
      <c r="O94" s="215"/>
      <c r="P94" s="215"/>
      <c r="Q94" s="166"/>
      <c r="R94" s="167"/>
      <c r="S94" s="168"/>
    </row>
    <row r="95" spans="1:19" ht="74" x14ac:dyDescent="0.4">
      <c r="A95" s="164"/>
      <c r="B95" s="321"/>
      <c r="C95" s="311"/>
      <c r="D95" s="306"/>
      <c r="E95" s="307"/>
      <c r="F95" s="183" t="s">
        <v>440</v>
      </c>
      <c r="G95" s="183">
        <v>3</v>
      </c>
      <c r="H95" s="184" t="s">
        <v>349</v>
      </c>
      <c r="I95" s="188" t="str">
        <f>IF(AND('معلومات عن المرفق 5'!$E$13=1,G95&gt;=1),'Data Validation Lists'!$B$12,IF(AND('معلومات عن المرفق 5'!$E$13=2,G95&gt;=2),'Data Validation Lists'!$B$12,IF(AND('معلومات عن المرفق 5'!$E$13=3,G95=3),'Data Validation Lists'!$B$12,'Data Validation Lists'!$B$13)))</f>
        <v>ينطبق - Applicable</v>
      </c>
      <c r="J95" s="172" t="s">
        <v>350</v>
      </c>
      <c r="K95" s="171" t="s">
        <v>246</v>
      </c>
      <c r="L95" s="165">
        <f t="shared" si="1"/>
        <v>3</v>
      </c>
      <c r="M95" s="166"/>
      <c r="N95" s="166"/>
      <c r="O95" s="215"/>
      <c r="P95" s="215"/>
      <c r="Q95" s="166"/>
      <c r="R95" s="167"/>
      <c r="S95" s="168"/>
    </row>
    <row r="96" spans="1:19" ht="92.5" x14ac:dyDescent="0.4">
      <c r="A96" s="164"/>
      <c r="B96" s="321"/>
      <c r="C96" s="311"/>
      <c r="D96" s="308"/>
      <c r="E96" s="309"/>
      <c r="F96" s="183" t="s">
        <v>439</v>
      </c>
      <c r="G96" s="183">
        <v>2</v>
      </c>
      <c r="H96" s="184" t="s">
        <v>45</v>
      </c>
      <c r="I96" s="188" t="str">
        <f>IF(AND('معلومات عن المرفق 5'!$E$13=1,G96&gt;=1),'Data Validation Lists'!$B$12,IF(AND('معلومات عن المرفق 5'!$E$13=2,G96&gt;=2),'Data Validation Lists'!$B$12,IF(AND('معلومات عن المرفق 5'!$E$13=3,G96=3),'Data Validation Lists'!$B$12,'Data Validation Lists'!$B$13)))</f>
        <v>ينطبق - Applicable</v>
      </c>
      <c r="J96" s="172" t="s">
        <v>165</v>
      </c>
      <c r="K96" s="171" t="s">
        <v>246</v>
      </c>
      <c r="L96" s="165">
        <f t="shared" si="1"/>
        <v>3</v>
      </c>
      <c r="M96" s="166"/>
      <c r="N96" s="166"/>
      <c r="O96" s="215"/>
      <c r="P96" s="215"/>
      <c r="Q96" s="166"/>
      <c r="R96" s="167"/>
      <c r="S96" s="168"/>
    </row>
    <row r="97" spans="1:19" ht="74" x14ac:dyDescent="0.4">
      <c r="A97" s="164"/>
      <c r="B97" s="321"/>
      <c r="C97" s="310" t="s">
        <v>351</v>
      </c>
      <c r="D97" s="304" t="s">
        <v>444</v>
      </c>
      <c r="E97" s="305"/>
      <c r="F97" s="183" t="s">
        <v>439</v>
      </c>
      <c r="G97" s="183">
        <v>2</v>
      </c>
      <c r="H97" s="184" t="s">
        <v>352</v>
      </c>
      <c r="I97" s="188" t="str">
        <f>IF(AND('معلومات عن المرفق 5'!$E$13=1,G97&gt;=1),'Data Validation Lists'!$B$12,IF(AND('معلومات عن المرفق 5'!$E$13=2,G97&gt;=2),'Data Validation Lists'!$B$12,IF(AND('معلومات عن المرفق 5'!$E$13=3,G97=3),'Data Validation Lists'!$B$12,'Data Validation Lists'!$B$13)))</f>
        <v>ينطبق - Applicable</v>
      </c>
      <c r="J97" s="172" t="s">
        <v>166</v>
      </c>
      <c r="K97" s="171" t="str">
        <f>IF(L97=3,"مطبق كليًا  - Implemented",IF(L97=0,"لاينطبق على الجهة  - Not Applicable",IF(L97=1,"غير مطبق  - Not Implemented",IF(3&lt;L97&gt;1,"مطبق جزئيًا  - Partially Implemented"," "))))</f>
        <v>مطبق كليًا  - Implemented</v>
      </c>
      <c r="L97" s="165">
        <f>IFERROR(IFERROR(AVERAGEIFS(L98:L102,I98:I102,"&lt;&gt;لا ينطبق - Not Applicable",L98:L102,"&lt;&gt;0"),IFERROR(AVERAGEIF(I98:I102,"&lt;&gt;لا ينطبق - Not Applicable",L98:L102),AVERAGEIF(L98:L102,"&lt;&gt;0",L98:L102))),0)</f>
        <v>3</v>
      </c>
      <c r="M97" s="166"/>
      <c r="N97" s="166"/>
      <c r="O97" s="215"/>
      <c r="P97" s="215"/>
      <c r="Q97" s="166"/>
      <c r="R97" s="167"/>
      <c r="S97" s="168"/>
    </row>
    <row r="98" spans="1:19" ht="166.5" x14ac:dyDescent="0.4">
      <c r="A98" s="164"/>
      <c r="B98" s="321"/>
      <c r="C98" s="311"/>
      <c r="D98" s="306"/>
      <c r="E98" s="307"/>
      <c r="F98" s="183" t="s">
        <v>440</v>
      </c>
      <c r="G98" s="183">
        <v>2</v>
      </c>
      <c r="H98" s="184" t="s">
        <v>353</v>
      </c>
      <c r="I98" s="188" t="str">
        <f>IF(AND('معلومات عن المرفق 5'!$E$13=1,G98&gt;=1),'Data Validation Lists'!$B$12,IF(AND('معلومات عن المرفق 5'!$E$13=2,G98&gt;=2),'Data Validation Lists'!$B$12,IF(AND('معلومات عن المرفق 5'!$E$13=3,G98=3),'Data Validation Lists'!$B$12,'Data Validation Lists'!$B$13)))</f>
        <v>ينطبق - Applicable</v>
      </c>
      <c r="J98" s="172" t="s">
        <v>167</v>
      </c>
      <c r="K98" s="171" t="s">
        <v>246</v>
      </c>
      <c r="L98" s="165">
        <f t="shared" si="1"/>
        <v>3</v>
      </c>
      <c r="M98" s="166"/>
      <c r="N98" s="166"/>
      <c r="O98" s="215"/>
      <c r="P98" s="215"/>
      <c r="Q98" s="166"/>
      <c r="R98" s="167"/>
      <c r="S98" s="168"/>
    </row>
    <row r="99" spans="1:19" ht="148" x14ac:dyDescent="0.4">
      <c r="A99" s="164"/>
      <c r="B99" s="321"/>
      <c r="C99" s="311"/>
      <c r="D99" s="306"/>
      <c r="E99" s="307"/>
      <c r="F99" s="183" t="s">
        <v>440</v>
      </c>
      <c r="G99" s="183">
        <v>2</v>
      </c>
      <c r="H99" s="184" t="s">
        <v>354</v>
      </c>
      <c r="I99" s="188" t="str">
        <f>IF(AND('معلومات عن المرفق 5'!$E$13=1,G99&gt;=1),'Data Validation Lists'!$B$12,IF(AND('معلومات عن المرفق 5'!$E$13=2,G99&gt;=2),'Data Validation Lists'!$B$12,IF(AND('معلومات عن المرفق 5'!$E$13=3,G99=3),'Data Validation Lists'!$B$12,'Data Validation Lists'!$B$13)))</f>
        <v>ينطبق - Applicable</v>
      </c>
      <c r="J99" s="172" t="s">
        <v>168</v>
      </c>
      <c r="K99" s="171" t="s">
        <v>246</v>
      </c>
      <c r="L99" s="165">
        <f t="shared" si="1"/>
        <v>3</v>
      </c>
      <c r="M99" s="166"/>
      <c r="N99" s="166"/>
      <c r="O99" s="215"/>
      <c r="P99" s="215"/>
      <c r="Q99" s="166"/>
      <c r="R99" s="167"/>
      <c r="S99" s="168"/>
    </row>
    <row r="100" spans="1:19" ht="74" x14ac:dyDescent="0.4">
      <c r="A100" s="164"/>
      <c r="B100" s="321"/>
      <c r="C100" s="311"/>
      <c r="D100" s="306"/>
      <c r="E100" s="307"/>
      <c r="F100" s="183" t="s">
        <v>440</v>
      </c>
      <c r="G100" s="183">
        <v>2</v>
      </c>
      <c r="H100" s="184" t="s">
        <v>355</v>
      </c>
      <c r="I100" s="188" t="str">
        <f>IF(AND('معلومات عن المرفق 5'!$E$13=1,G100&gt;=1),'Data Validation Lists'!$B$12,IF(AND('معلومات عن المرفق 5'!$E$13=2,G100&gt;=2),'Data Validation Lists'!$B$12,IF(AND('معلومات عن المرفق 5'!$E$13=3,G100=3),'Data Validation Lists'!$B$12,'Data Validation Lists'!$B$13)))</f>
        <v>ينطبق - Applicable</v>
      </c>
      <c r="J100" s="172" t="s">
        <v>458</v>
      </c>
      <c r="K100" s="171" t="s">
        <v>246</v>
      </c>
      <c r="L100" s="165">
        <f t="shared" si="1"/>
        <v>3</v>
      </c>
      <c r="M100" s="166"/>
      <c r="N100" s="166"/>
      <c r="O100" s="215"/>
      <c r="P100" s="215"/>
      <c r="Q100" s="166"/>
      <c r="R100" s="167"/>
      <c r="S100" s="168"/>
    </row>
    <row r="101" spans="1:19" ht="37" x14ac:dyDescent="0.4">
      <c r="A101" s="164"/>
      <c r="B101" s="321"/>
      <c r="C101" s="311"/>
      <c r="D101" s="306"/>
      <c r="E101" s="307"/>
      <c r="F101" s="183" t="s">
        <v>440</v>
      </c>
      <c r="G101" s="183">
        <v>1</v>
      </c>
      <c r="H101" s="184" t="s">
        <v>356</v>
      </c>
      <c r="I101" s="188" t="str">
        <f>IF(AND('معلومات عن المرفق 5'!$E$13=1,G101&gt;=1),'Data Validation Lists'!$B$12,IF(AND('معلومات عن المرفق 5'!$E$13=2,G101&gt;=2),'Data Validation Lists'!$B$12,IF(AND('معلومات عن المرفق 5'!$E$13=3,G101=3),'Data Validation Lists'!$B$12,'Data Validation Lists'!$B$13)))</f>
        <v>ينطبق - Applicable</v>
      </c>
      <c r="J101" s="172" t="s">
        <v>214</v>
      </c>
      <c r="K101" s="171" t="s">
        <v>246</v>
      </c>
      <c r="L101" s="165">
        <f t="shared" si="1"/>
        <v>3</v>
      </c>
      <c r="M101" s="166"/>
      <c r="N101" s="166"/>
      <c r="O101" s="215"/>
      <c r="P101" s="215"/>
      <c r="Q101" s="166"/>
      <c r="R101" s="167"/>
      <c r="S101" s="168"/>
    </row>
    <row r="102" spans="1:19" ht="74" x14ac:dyDescent="0.4">
      <c r="A102" s="164"/>
      <c r="B102" s="321"/>
      <c r="C102" s="311"/>
      <c r="D102" s="306"/>
      <c r="E102" s="307"/>
      <c r="F102" s="183" t="s">
        <v>440</v>
      </c>
      <c r="G102" s="183">
        <v>1</v>
      </c>
      <c r="H102" s="184" t="s">
        <v>357</v>
      </c>
      <c r="I102" s="188" t="str">
        <f>IF(AND('معلومات عن المرفق 5'!$E$13=1,G102&gt;=1),'Data Validation Lists'!$B$12,IF(AND('معلومات عن المرفق 5'!$E$13=2,G102&gt;=2),'Data Validation Lists'!$B$12,IF(AND('معلومات عن المرفق 5'!$E$13=3,G102=3),'Data Validation Lists'!$B$12,'Data Validation Lists'!$B$13)))</f>
        <v>ينطبق - Applicable</v>
      </c>
      <c r="J102" s="172" t="s">
        <v>215</v>
      </c>
      <c r="K102" s="171" t="s">
        <v>246</v>
      </c>
      <c r="L102" s="165">
        <f t="shared" si="1"/>
        <v>3</v>
      </c>
      <c r="M102" s="166"/>
      <c r="N102" s="166"/>
      <c r="O102" s="215"/>
      <c r="P102" s="215"/>
      <c r="Q102" s="166"/>
      <c r="R102" s="167"/>
      <c r="S102" s="168"/>
    </row>
    <row r="103" spans="1:19" ht="111" x14ac:dyDescent="0.4">
      <c r="A103" s="164"/>
      <c r="B103" s="321"/>
      <c r="C103" s="311"/>
      <c r="D103" s="306"/>
      <c r="E103" s="307"/>
      <c r="F103" s="183" t="s">
        <v>439</v>
      </c>
      <c r="G103" s="183">
        <v>2</v>
      </c>
      <c r="H103" s="184" t="s">
        <v>46</v>
      </c>
      <c r="I103" s="188" t="str">
        <f>IF(AND('معلومات عن المرفق 5'!$E$13=1,G103&gt;=1),'Data Validation Lists'!$B$12,IF(AND('معلومات عن المرفق 5'!$E$13=2,G103&gt;=2),'Data Validation Lists'!$B$12,IF(AND('معلومات عن المرفق 5'!$E$13=3,G103=3),'Data Validation Lists'!$B$12,'Data Validation Lists'!$B$13)))</f>
        <v>ينطبق - Applicable</v>
      </c>
      <c r="J103" s="172" t="s">
        <v>216</v>
      </c>
      <c r="K103" s="171" t="s">
        <v>246</v>
      </c>
      <c r="L103" s="165">
        <f t="shared" si="1"/>
        <v>3</v>
      </c>
      <c r="M103" s="166"/>
      <c r="N103" s="166"/>
      <c r="O103" s="215"/>
      <c r="P103" s="215"/>
      <c r="Q103" s="166"/>
      <c r="R103" s="167"/>
      <c r="S103" s="168"/>
    </row>
    <row r="104" spans="1:19" ht="92.5" x14ac:dyDescent="0.4">
      <c r="A104" s="164"/>
      <c r="B104" s="321"/>
      <c r="C104" s="310" t="s">
        <v>358</v>
      </c>
      <c r="D104" s="304" t="s">
        <v>80</v>
      </c>
      <c r="E104" s="305"/>
      <c r="F104" s="183" t="s">
        <v>439</v>
      </c>
      <c r="G104" s="183">
        <v>3</v>
      </c>
      <c r="H104" s="184" t="s">
        <v>361</v>
      </c>
      <c r="I104" s="188" t="str">
        <f>IF(AND('معلومات عن المرفق 5'!$E$13=1,G104&gt;=1),'Data Validation Lists'!$B$12,IF(AND('معلومات عن المرفق 5'!$E$13=2,G104&gt;=2),'Data Validation Lists'!$B$12,IF(AND('معلومات عن المرفق 5'!$E$13=3,G104=3),'Data Validation Lists'!$B$12,'Data Validation Lists'!$B$13)))</f>
        <v>ينطبق - Applicable</v>
      </c>
      <c r="J104" s="172" t="s">
        <v>169</v>
      </c>
      <c r="K104" s="171" t="str">
        <f>IF(L104=3,"مطبق كليًا  - Implemented",IF(L104=0,"لاينطبق على الجهة  - Not Applicable",IF(L104=1,"غير مطبق  - Not Implemented",IF(3&lt;L104&gt;1,"مطبق جزئيًا  - Partially Implemented"," "))))</f>
        <v>مطبق كليًا  - Implemented</v>
      </c>
      <c r="L104" s="165">
        <f>IFERROR(IFERROR(AVERAGEIFS(L105:L108,I105:I108,"&lt;&gt;لا ينطبق - Not Applicable",L105:L108,"&lt;&gt;0"),IFERROR(AVERAGEIF(I105:I108,"&lt;&gt;لا ينطبق - Not Applicable",L105:L108),AVERAGEIF(L105:L108,"&lt;&gt;0",L105:L108))),0)</f>
        <v>3</v>
      </c>
      <c r="M104" s="166"/>
      <c r="N104" s="166"/>
      <c r="O104" s="215"/>
      <c r="P104" s="215"/>
      <c r="Q104" s="166"/>
      <c r="R104" s="167"/>
      <c r="S104" s="168"/>
    </row>
    <row r="105" spans="1:19" ht="55.5" x14ac:dyDescent="0.4">
      <c r="A105" s="164"/>
      <c r="B105" s="321"/>
      <c r="C105" s="311"/>
      <c r="D105" s="306"/>
      <c r="E105" s="307"/>
      <c r="F105" s="183" t="s">
        <v>440</v>
      </c>
      <c r="G105" s="183">
        <v>3</v>
      </c>
      <c r="H105" s="184" t="s">
        <v>359</v>
      </c>
      <c r="I105" s="188" t="str">
        <f>IF(AND('معلومات عن المرفق 5'!$E$13=1,G105&gt;=1),'Data Validation Lists'!$B$12,IF(AND('معلومات عن المرفق 5'!$E$13=2,G105&gt;=2),'Data Validation Lists'!$B$12,IF(AND('معلومات عن المرفق 5'!$E$13=3,G105=3),'Data Validation Lists'!$B$12,'Data Validation Lists'!$B$13)))</f>
        <v>ينطبق - Applicable</v>
      </c>
      <c r="J105" s="172" t="s">
        <v>81</v>
      </c>
      <c r="K105" s="171" t="s">
        <v>246</v>
      </c>
      <c r="L105" s="165">
        <f t="shared" si="1"/>
        <v>3</v>
      </c>
      <c r="M105" s="166"/>
      <c r="N105" s="166"/>
      <c r="O105" s="215"/>
      <c r="P105" s="215"/>
      <c r="Q105" s="166"/>
      <c r="R105" s="167"/>
      <c r="S105" s="168"/>
    </row>
    <row r="106" spans="1:19" ht="74" x14ac:dyDescent="0.4">
      <c r="A106" s="164"/>
      <c r="B106" s="321"/>
      <c r="C106" s="311"/>
      <c r="D106" s="306"/>
      <c r="E106" s="307"/>
      <c r="F106" s="183" t="s">
        <v>440</v>
      </c>
      <c r="G106" s="183">
        <v>2</v>
      </c>
      <c r="H106" s="184" t="s">
        <v>360</v>
      </c>
      <c r="I106" s="188" t="str">
        <f>IF(AND('معلومات عن المرفق 5'!$E$13=1,G106&gt;=1),'Data Validation Lists'!$B$12,IF(AND('معلومات عن المرفق 5'!$E$13=2,G106&gt;=2),'Data Validation Lists'!$B$12,IF(AND('معلومات عن المرفق 5'!$E$13=3,G106=3),'Data Validation Lists'!$B$12,'Data Validation Lists'!$B$13)))</f>
        <v>ينطبق - Applicable</v>
      </c>
      <c r="J106" s="172" t="s">
        <v>82</v>
      </c>
      <c r="K106" s="171" t="s">
        <v>246</v>
      </c>
      <c r="L106" s="165">
        <f t="shared" si="1"/>
        <v>3</v>
      </c>
      <c r="M106" s="166"/>
      <c r="N106" s="166"/>
      <c r="O106" s="215"/>
      <c r="P106" s="215"/>
      <c r="Q106" s="166"/>
      <c r="R106" s="167"/>
      <c r="S106" s="168"/>
    </row>
    <row r="107" spans="1:19" ht="74" x14ac:dyDescent="0.4">
      <c r="A107" s="164"/>
      <c r="B107" s="321"/>
      <c r="C107" s="311"/>
      <c r="D107" s="306"/>
      <c r="E107" s="307"/>
      <c r="F107" s="183" t="s">
        <v>440</v>
      </c>
      <c r="G107" s="183">
        <v>2</v>
      </c>
      <c r="H107" s="184" t="s">
        <v>362</v>
      </c>
      <c r="I107" s="188" t="str">
        <f>IF(AND('معلومات عن المرفق 5'!$E$13=1,G107&gt;=1),'Data Validation Lists'!$B$12,IF(AND('معلومات عن المرفق 5'!$E$13=2,G107&gt;=2),'Data Validation Lists'!$B$12,IF(AND('معلومات عن المرفق 5'!$E$13=3,G107=3),'Data Validation Lists'!$B$12,'Data Validation Lists'!$B$13)))</f>
        <v>ينطبق - Applicable</v>
      </c>
      <c r="J107" s="172" t="s">
        <v>170</v>
      </c>
      <c r="K107" s="171" t="s">
        <v>246</v>
      </c>
      <c r="L107" s="165">
        <f t="shared" si="1"/>
        <v>3</v>
      </c>
      <c r="M107" s="166"/>
      <c r="N107" s="166"/>
      <c r="O107" s="215"/>
      <c r="P107" s="215"/>
      <c r="Q107" s="166"/>
      <c r="R107" s="167"/>
      <c r="S107" s="168"/>
    </row>
    <row r="108" spans="1:19" ht="74" x14ac:dyDescent="0.4">
      <c r="A108" s="164"/>
      <c r="B108" s="321"/>
      <c r="C108" s="311"/>
      <c r="D108" s="306"/>
      <c r="E108" s="307"/>
      <c r="F108" s="183" t="s">
        <v>440</v>
      </c>
      <c r="G108" s="183">
        <v>1</v>
      </c>
      <c r="H108" s="184" t="s">
        <v>363</v>
      </c>
      <c r="I108" s="188" t="str">
        <f>IF(AND('معلومات عن المرفق 5'!$E$13=1,G108&gt;=1),'Data Validation Lists'!$B$12,IF(AND('معلومات عن المرفق 5'!$E$13=2,G108&gt;=2),'Data Validation Lists'!$B$12,IF(AND('معلومات عن المرفق 5'!$E$13=3,G108=3),'Data Validation Lists'!$B$12,'Data Validation Lists'!$B$13)))</f>
        <v>ينطبق - Applicable</v>
      </c>
      <c r="J108" s="172" t="s">
        <v>459</v>
      </c>
      <c r="K108" s="171" t="s">
        <v>246</v>
      </c>
      <c r="L108" s="165">
        <f t="shared" si="1"/>
        <v>3</v>
      </c>
      <c r="M108" s="166"/>
      <c r="N108" s="166"/>
      <c r="O108" s="215"/>
      <c r="P108" s="215"/>
      <c r="Q108" s="166"/>
      <c r="R108" s="167"/>
      <c r="S108" s="168"/>
    </row>
    <row r="109" spans="1:19" ht="111" x14ac:dyDescent="0.4">
      <c r="A109" s="164"/>
      <c r="B109" s="321"/>
      <c r="C109" s="311"/>
      <c r="D109" s="306"/>
      <c r="E109" s="307"/>
      <c r="F109" s="183" t="s">
        <v>439</v>
      </c>
      <c r="G109" s="183">
        <v>2</v>
      </c>
      <c r="H109" s="184" t="s">
        <v>47</v>
      </c>
      <c r="I109" s="188" t="str">
        <f>IF(AND('معلومات عن المرفق 5'!$E$13=1,G109&gt;=1),'Data Validation Lists'!$B$12,IF(AND('معلومات عن المرفق 5'!$E$13=2,G109&gt;=2),'Data Validation Lists'!$B$12,IF(AND('معلومات عن المرفق 5'!$E$13=3,G109=3),'Data Validation Lists'!$B$12,'Data Validation Lists'!$B$13)))</f>
        <v>ينطبق - Applicable</v>
      </c>
      <c r="J109" s="172" t="s">
        <v>217</v>
      </c>
      <c r="K109" s="171" t="s">
        <v>246</v>
      </c>
      <c r="L109" s="165">
        <f t="shared" si="1"/>
        <v>3</v>
      </c>
      <c r="M109" s="166"/>
      <c r="N109" s="166"/>
      <c r="O109" s="215"/>
      <c r="P109" s="215"/>
      <c r="Q109" s="166"/>
      <c r="R109" s="167"/>
      <c r="S109" s="168"/>
    </row>
    <row r="110" spans="1:19" ht="111" x14ac:dyDescent="0.4">
      <c r="A110" s="164"/>
      <c r="B110" s="321"/>
      <c r="C110" s="310" t="s">
        <v>364</v>
      </c>
      <c r="D110" s="304" t="s">
        <v>83</v>
      </c>
      <c r="E110" s="305"/>
      <c r="F110" s="183" t="s">
        <v>439</v>
      </c>
      <c r="G110" s="183">
        <v>3</v>
      </c>
      <c r="H110" s="184" t="s">
        <v>365</v>
      </c>
      <c r="I110" s="188" t="str">
        <f>IF(AND('معلومات عن المرفق 5'!$E$13=1,G110&gt;=1),'Data Validation Lists'!$B$12,IF(AND('معلومات عن المرفق 5'!$E$13=2,G110&gt;=2),'Data Validation Lists'!$B$12,IF(AND('معلومات عن المرفق 5'!$E$13=3,G110=3),'Data Validation Lists'!$B$12,'Data Validation Lists'!$B$13)))</f>
        <v>ينطبق - Applicable</v>
      </c>
      <c r="J110" s="172" t="s">
        <v>483</v>
      </c>
      <c r="K110" s="171" t="s">
        <v>246</v>
      </c>
      <c r="L110" s="165">
        <f t="shared" si="1"/>
        <v>3</v>
      </c>
      <c r="M110" s="166"/>
      <c r="N110" s="166"/>
      <c r="O110" s="215"/>
      <c r="P110" s="215"/>
      <c r="Q110" s="166"/>
      <c r="R110" s="167"/>
      <c r="S110" s="168"/>
    </row>
    <row r="111" spans="1:19" ht="92.5" x14ac:dyDescent="0.4">
      <c r="A111" s="164"/>
      <c r="B111" s="321"/>
      <c r="C111" s="311"/>
      <c r="D111" s="306"/>
      <c r="E111" s="307"/>
      <c r="F111" s="183" t="s">
        <v>439</v>
      </c>
      <c r="G111" s="183">
        <v>2</v>
      </c>
      <c r="H111" s="184" t="s">
        <v>28</v>
      </c>
      <c r="I111" s="188" t="str">
        <f>IF(AND('معلومات عن المرفق 5'!$E$13=1,G111&gt;=1),'Data Validation Lists'!$B$12,IF(AND('معلومات عن المرفق 5'!$E$13=2,G111&gt;=2),'Data Validation Lists'!$B$12,IF(AND('معلومات عن المرفق 5'!$E$13=3,G111=3),'Data Validation Lists'!$B$12,'Data Validation Lists'!$B$13)))</f>
        <v>ينطبق - Applicable</v>
      </c>
      <c r="J111" s="172" t="s">
        <v>171</v>
      </c>
      <c r="K111" s="171" t="s">
        <v>246</v>
      </c>
      <c r="L111" s="165">
        <f t="shared" si="1"/>
        <v>3</v>
      </c>
      <c r="M111" s="166"/>
      <c r="N111" s="166"/>
      <c r="O111" s="215"/>
      <c r="P111" s="215"/>
      <c r="Q111" s="166"/>
      <c r="R111" s="167"/>
      <c r="S111" s="168"/>
    </row>
    <row r="112" spans="1:19" ht="92.5" x14ac:dyDescent="0.4">
      <c r="A112" s="164"/>
      <c r="B112" s="321"/>
      <c r="C112" s="310" t="s">
        <v>366</v>
      </c>
      <c r="D112" s="304" t="s">
        <v>84</v>
      </c>
      <c r="E112" s="305"/>
      <c r="F112" s="183" t="s">
        <v>439</v>
      </c>
      <c r="G112" s="183">
        <v>3</v>
      </c>
      <c r="H112" s="184" t="s">
        <v>367</v>
      </c>
      <c r="I112" s="188" t="str">
        <f>IF(AND('معلومات عن المرفق 5'!$E$13=1,G112&gt;=1),'Data Validation Lists'!$B$12,IF(AND('معلومات عن المرفق 5'!$E$13=2,G112&gt;=2),'Data Validation Lists'!$B$12,IF(AND('معلومات عن المرفق 5'!$E$13=3,G112=3),'Data Validation Lists'!$B$12,'Data Validation Lists'!$B$13)))</f>
        <v>ينطبق - Applicable</v>
      </c>
      <c r="J112" s="172" t="s">
        <v>172</v>
      </c>
      <c r="K112" s="171" t="str">
        <f>IF(L112=3,"مطبق كليًا  - Implemented",IF(L112=0,"لاينطبق على الجهة  - Not Applicable",IF(L112=1,"غير مطبق  - Not Implemented",IF(3&lt;L112&gt;1,"مطبق جزئيًا  - Partially Implemented"," "))))</f>
        <v>مطبق كليًا  - Implemented</v>
      </c>
      <c r="L112" s="165">
        <f>IFERROR(IFERROR(AVERAGEIFS(L113:L116,I113:I116,"&lt;&gt;لا ينطبق - Not Applicable",L113:L116,"&lt;&gt;0"),IFERROR(AVERAGEIF(I113:I116,"&lt;&gt;لا ينطبق - Not Applicable",L113:L116),AVERAGEIF(L113:L116,"&lt;&gt;0",L113:L116))),0)</f>
        <v>3</v>
      </c>
      <c r="M112" s="166"/>
      <c r="N112" s="166"/>
      <c r="O112" s="215"/>
      <c r="P112" s="215"/>
      <c r="Q112" s="166"/>
      <c r="R112" s="167"/>
      <c r="S112" s="168"/>
    </row>
    <row r="113" spans="1:19" ht="74" x14ac:dyDescent="0.4">
      <c r="A113" s="164"/>
      <c r="B113" s="321"/>
      <c r="C113" s="311"/>
      <c r="D113" s="306"/>
      <c r="E113" s="307"/>
      <c r="F113" s="183" t="s">
        <v>440</v>
      </c>
      <c r="G113" s="183">
        <v>3</v>
      </c>
      <c r="H113" s="184" t="s">
        <v>368</v>
      </c>
      <c r="I113" s="188" t="str">
        <f>IF(AND('معلومات عن المرفق 5'!$E$13=1,G113&gt;=1),'Data Validation Lists'!$B$12,IF(AND('معلومات عن المرفق 5'!$E$13=2,G113&gt;=2),'Data Validation Lists'!$B$12,IF(AND('معلومات عن المرفق 5'!$E$13=3,G113=3),'Data Validation Lists'!$B$12,'Data Validation Lists'!$B$13)))</f>
        <v>ينطبق - Applicable</v>
      </c>
      <c r="J113" s="172" t="s">
        <v>484</v>
      </c>
      <c r="K113" s="171" t="s">
        <v>246</v>
      </c>
      <c r="L113" s="165">
        <f t="shared" si="1"/>
        <v>3</v>
      </c>
      <c r="M113" s="166"/>
      <c r="N113" s="166"/>
      <c r="O113" s="215"/>
      <c r="P113" s="215"/>
      <c r="Q113" s="166"/>
      <c r="R113" s="167"/>
      <c r="S113" s="168"/>
    </row>
    <row r="114" spans="1:19" ht="74" x14ac:dyDescent="0.4">
      <c r="A114" s="164"/>
      <c r="B114" s="321"/>
      <c r="C114" s="311"/>
      <c r="D114" s="306"/>
      <c r="E114" s="307"/>
      <c r="F114" s="183" t="s">
        <v>440</v>
      </c>
      <c r="G114" s="183">
        <v>3</v>
      </c>
      <c r="H114" s="184" t="s">
        <v>369</v>
      </c>
      <c r="I114" s="188" t="str">
        <f>IF(AND('معلومات عن المرفق 5'!$E$13=1,G114&gt;=1),'Data Validation Lists'!$B$12,IF(AND('معلومات عن المرفق 5'!$E$13=2,G114&gt;=2),'Data Validation Lists'!$B$12,IF(AND('معلومات عن المرفق 5'!$E$13=3,G114=3),'Data Validation Lists'!$B$12,'Data Validation Lists'!$B$13)))</f>
        <v>ينطبق - Applicable</v>
      </c>
      <c r="J114" s="172" t="s">
        <v>218</v>
      </c>
      <c r="K114" s="171" t="s">
        <v>246</v>
      </c>
      <c r="L114" s="165">
        <f t="shared" si="1"/>
        <v>3</v>
      </c>
      <c r="M114" s="166"/>
      <c r="N114" s="166"/>
      <c r="O114" s="215"/>
      <c r="P114" s="215"/>
      <c r="Q114" s="166"/>
      <c r="R114" s="167"/>
      <c r="S114" s="168"/>
    </row>
    <row r="115" spans="1:19" ht="74" x14ac:dyDescent="0.4">
      <c r="A115" s="164"/>
      <c r="B115" s="321"/>
      <c r="C115" s="311"/>
      <c r="D115" s="306"/>
      <c r="E115" s="307"/>
      <c r="F115" s="183" t="s">
        <v>440</v>
      </c>
      <c r="G115" s="183">
        <v>3</v>
      </c>
      <c r="H115" s="184" t="s">
        <v>370</v>
      </c>
      <c r="I115" s="188" t="str">
        <f>IF(AND('معلومات عن المرفق 5'!$E$13=1,G115&gt;=1),'Data Validation Lists'!$B$12,IF(AND('معلومات عن المرفق 5'!$E$13=2,G115&gt;=2),'Data Validation Lists'!$B$12,IF(AND('معلومات عن المرفق 5'!$E$13=3,G115=3),'Data Validation Lists'!$B$12,'Data Validation Lists'!$B$13)))</f>
        <v>ينطبق - Applicable</v>
      </c>
      <c r="J115" s="172" t="s">
        <v>372</v>
      </c>
      <c r="K115" s="171" t="s">
        <v>246</v>
      </c>
      <c r="L115" s="165">
        <f t="shared" si="1"/>
        <v>3</v>
      </c>
      <c r="M115" s="166"/>
      <c r="N115" s="166"/>
      <c r="O115" s="215"/>
      <c r="P115" s="215"/>
      <c r="Q115" s="166"/>
      <c r="R115" s="167"/>
      <c r="S115" s="168"/>
    </row>
    <row r="116" spans="1:19" ht="74" x14ac:dyDescent="0.4">
      <c r="A116" s="164"/>
      <c r="B116" s="321"/>
      <c r="C116" s="311"/>
      <c r="D116" s="306"/>
      <c r="E116" s="307"/>
      <c r="F116" s="183" t="s">
        <v>440</v>
      </c>
      <c r="G116" s="183">
        <v>3</v>
      </c>
      <c r="H116" s="184" t="s">
        <v>371</v>
      </c>
      <c r="I116" s="188" t="str">
        <f>IF(AND('معلومات عن المرفق 5'!$E$13=1,G116&gt;=1),'Data Validation Lists'!$B$12,IF(AND('معلومات عن المرفق 5'!$E$13=2,G116&gt;=2),'Data Validation Lists'!$B$12,IF(AND('معلومات عن المرفق 5'!$E$13=3,G116=3),'Data Validation Lists'!$B$12,'Data Validation Lists'!$B$13)))</f>
        <v>ينطبق - Applicable</v>
      </c>
      <c r="J116" s="172" t="s">
        <v>219</v>
      </c>
      <c r="K116" s="171" t="s">
        <v>246</v>
      </c>
      <c r="L116" s="165">
        <f t="shared" si="1"/>
        <v>3</v>
      </c>
      <c r="M116" s="166"/>
      <c r="N116" s="166"/>
      <c r="O116" s="215"/>
      <c r="P116" s="215"/>
      <c r="Q116" s="166"/>
      <c r="R116" s="167"/>
      <c r="S116" s="168"/>
    </row>
    <row r="117" spans="1:19" ht="111" x14ac:dyDescent="0.4">
      <c r="A117" s="164"/>
      <c r="B117" s="321"/>
      <c r="C117" s="312"/>
      <c r="D117" s="306"/>
      <c r="E117" s="307"/>
      <c r="F117" s="183" t="s">
        <v>439</v>
      </c>
      <c r="G117" s="183">
        <v>2</v>
      </c>
      <c r="H117" s="184" t="s">
        <v>48</v>
      </c>
      <c r="I117" s="188" t="str">
        <f>IF(AND('معلومات عن المرفق 5'!$E$13=1,G117&gt;=1),'Data Validation Lists'!$B$12,IF(AND('معلومات عن المرفق 5'!$E$13=2,G117&gt;=2),'Data Validation Lists'!$B$12,IF(AND('معلومات عن المرفق 5'!$E$13=3,G117=3),'Data Validation Lists'!$B$12,'Data Validation Lists'!$B$13)))</f>
        <v>ينطبق - Applicable</v>
      </c>
      <c r="J117" s="172" t="s">
        <v>173</v>
      </c>
      <c r="K117" s="171" t="s">
        <v>246</v>
      </c>
      <c r="L117" s="165">
        <f t="shared" si="1"/>
        <v>3</v>
      </c>
      <c r="M117" s="166"/>
      <c r="N117" s="166"/>
      <c r="O117" s="215"/>
      <c r="P117" s="215"/>
      <c r="Q117" s="166"/>
      <c r="R117" s="167"/>
      <c r="S117" s="168"/>
    </row>
    <row r="118" spans="1:19" ht="74" x14ac:dyDescent="0.4">
      <c r="A118" s="164"/>
      <c r="B118" s="321"/>
      <c r="C118" s="310" t="s">
        <v>373</v>
      </c>
      <c r="D118" s="304" t="s">
        <v>85</v>
      </c>
      <c r="E118" s="305"/>
      <c r="F118" s="183" t="s">
        <v>439</v>
      </c>
      <c r="G118" s="183">
        <v>3</v>
      </c>
      <c r="H118" s="184" t="s">
        <v>374</v>
      </c>
      <c r="I118" s="188" t="str">
        <f>IF(AND('معلومات عن المرفق 5'!$E$13=1,G118&gt;=1),'Data Validation Lists'!$B$12,IF(AND('معلومات عن المرفق 5'!$E$13=2,G118&gt;=2),'Data Validation Lists'!$B$12,IF(AND('معلومات عن المرفق 5'!$E$13=3,G118=3),'Data Validation Lists'!$B$12,'Data Validation Lists'!$B$13)))</f>
        <v>ينطبق - Applicable</v>
      </c>
      <c r="J118" s="172" t="s">
        <v>174</v>
      </c>
      <c r="K118" s="171" t="str">
        <f>IF(L118=3,"مطبق كليًا  - Implemented",IF(L118=0,"لاينطبق على الجهة  - Not Applicable",IF(L118=1,"غير مطبق  - Not Implemented",IF(3&lt;L118&gt;1,"مطبق جزئيًا  - Partially Implemented"," "))))</f>
        <v>مطبق كليًا  - Implemented</v>
      </c>
      <c r="L118" s="165">
        <f>IFERROR(IFERROR(AVERAGEIFS(L119:L121,I119:I121,"&lt;&gt;لا ينطبق - Not Applicable",L119:L121,"&lt;&gt;0"),IFERROR(AVERAGEIF(I119:I121,"&lt;&gt;لا ينطبق - Not Applicable",L119:L121),AVERAGEIF(L119:L121,"&lt;&gt;0",L119:L121))),0)</f>
        <v>3</v>
      </c>
      <c r="M118" s="166"/>
      <c r="N118" s="166"/>
      <c r="O118" s="215"/>
      <c r="P118" s="215"/>
      <c r="Q118" s="166"/>
      <c r="R118" s="167"/>
      <c r="S118" s="168"/>
    </row>
    <row r="119" spans="1:19" ht="111" x14ac:dyDescent="0.4">
      <c r="A119" s="164"/>
      <c r="B119" s="321"/>
      <c r="C119" s="311"/>
      <c r="D119" s="306"/>
      <c r="E119" s="307"/>
      <c r="F119" s="183" t="s">
        <v>440</v>
      </c>
      <c r="G119" s="183">
        <v>3</v>
      </c>
      <c r="H119" s="184" t="s">
        <v>375</v>
      </c>
      <c r="I119" s="188" t="str">
        <f>IF(AND('معلومات عن المرفق 5'!$E$13=1,G119&gt;=1),'Data Validation Lists'!$B$12,IF(AND('معلومات عن المرفق 5'!$E$13=2,G119&gt;=2),'Data Validation Lists'!$B$12,IF(AND('معلومات عن المرفق 5'!$E$13=3,G119=3),'Data Validation Lists'!$B$12,'Data Validation Lists'!$B$13)))</f>
        <v>ينطبق - Applicable</v>
      </c>
      <c r="J119" s="172" t="s">
        <v>220</v>
      </c>
      <c r="K119" s="171" t="s">
        <v>246</v>
      </c>
      <c r="L119" s="165">
        <f t="shared" si="1"/>
        <v>3</v>
      </c>
      <c r="M119" s="166"/>
      <c r="N119" s="166"/>
      <c r="O119" s="215"/>
      <c r="P119" s="215"/>
      <c r="Q119" s="166"/>
      <c r="R119" s="167"/>
      <c r="S119" s="168"/>
    </row>
    <row r="120" spans="1:19" ht="111" x14ac:dyDescent="0.4">
      <c r="A120" s="164"/>
      <c r="B120" s="321"/>
      <c r="C120" s="311"/>
      <c r="D120" s="306"/>
      <c r="E120" s="307"/>
      <c r="F120" s="183" t="s">
        <v>440</v>
      </c>
      <c r="G120" s="183">
        <v>1</v>
      </c>
      <c r="H120" s="184" t="s">
        <v>376</v>
      </c>
      <c r="I120" s="188" t="str">
        <f>IF(AND('معلومات عن المرفق 5'!$E$13=1,G120&gt;=1),'Data Validation Lists'!$B$12,IF(AND('معلومات عن المرفق 5'!$E$13=2,G120&gt;=2),'Data Validation Lists'!$B$12,IF(AND('معلومات عن المرفق 5'!$E$13=3,G120=3),'Data Validation Lists'!$B$12,'Data Validation Lists'!$B$13)))</f>
        <v>ينطبق - Applicable</v>
      </c>
      <c r="J120" s="172" t="s">
        <v>221</v>
      </c>
      <c r="K120" s="171" t="s">
        <v>246</v>
      </c>
      <c r="L120" s="165">
        <f t="shared" si="1"/>
        <v>3</v>
      </c>
      <c r="M120" s="166"/>
      <c r="N120" s="166"/>
      <c r="O120" s="215"/>
      <c r="P120" s="215"/>
      <c r="Q120" s="166"/>
      <c r="R120" s="167"/>
      <c r="S120" s="168"/>
    </row>
    <row r="121" spans="1:19" ht="74" x14ac:dyDescent="0.4">
      <c r="A121" s="164"/>
      <c r="B121" s="321"/>
      <c r="C121" s="311"/>
      <c r="D121" s="306"/>
      <c r="E121" s="307"/>
      <c r="F121" s="183" t="s">
        <v>440</v>
      </c>
      <c r="G121" s="183">
        <v>3</v>
      </c>
      <c r="H121" s="184" t="s">
        <v>377</v>
      </c>
      <c r="I121" s="188" t="str">
        <f>IF(AND('معلومات عن المرفق 5'!$E$13=1,G121&gt;=1),'Data Validation Lists'!$B$12,IF(AND('معلومات عن المرفق 5'!$E$13=2,G121&gt;=2),'Data Validation Lists'!$B$12,IF(AND('معلومات عن المرفق 5'!$E$13=3,G121=3),'Data Validation Lists'!$B$12,'Data Validation Lists'!$B$13)))</f>
        <v>ينطبق - Applicable</v>
      </c>
      <c r="J121" s="172" t="s">
        <v>378</v>
      </c>
      <c r="K121" s="171" t="s">
        <v>246</v>
      </c>
      <c r="L121" s="165">
        <f t="shared" si="1"/>
        <v>3</v>
      </c>
      <c r="M121" s="166"/>
      <c r="N121" s="166"/>
      <c r="O121" s="215"/>
      <c r="P121" s="215"/>
      <c r="Q121" s="166"/>
      <c r="R121" s="167"/>
      <c r="S121" s="168"/>
    </row>
    <row r="122" spans="1:19" ht="92.5" x14ac:dyDescent="0.4">
      <c r="A122" s="164"/>
      <c r="B122" s="321"/>
      <c r="C122" s="311"/>
      <c r="D122" s="306"/>
      <c r="E122" s="307"/>
      <c r="F122" s="183" t="s">
        <v>439</v>
      </c>
      <c r="G122" s="183">
        <v>2</v>
      </c>
      <c r="H122" s="184" t="s">
        <v>49</v>
      </c>
      <c r="I122" s="188" t="str">
        <f>IF(AND('معلومات عن المرفق 5'!$E$13=1,G122&gt;=1),'Data Validation Lists'!$B$12,IF(AND('معلومات عن المرفق 5'!$E$13=2,G122&gt;=2),'Data Validation Lists'!$B$12,IF(AND('معلومات عن المرفق 5'!$E$13=3,G122=3),'Data Validation Lists'!$B$12,'Data Validation Lists'!$B$13)))</f>
        <v>ينطبق - Applicable</v>
      </c>
      <c r="J122" s="172" t="s">
        <v>379</v>
      </c>
      <c r="K122" s="171" t="s">
        <v>246</v>
      </c>
      <c r="L122" s="165">
        <f t="shared" si="1"/>
        <v>3</v>
      </c>
      <c r="M122" s="166"/>
      <c r="N122" s="166"/>
      <c r="O122" s="215"/>
      <c r="P122" s="215"/>
      <c r="Q122" s="166"/>
      <c r="R122" s="167"/>
      <c r="S122" s="168"/>
    </row>
    <row r="123" spans="1:19" ht="74" x14ac:dyDescent="0.4">
      <c r="A123" s="164"/>
      <c r="B123" s="321"/>
      <c r="C123" s="310" t="s">
        <v>380</v>
      </c>
      <c r="D123" s="304" t="s">
        <v>447</v>
      </c>
      <c r="E123" s="305"/>
      <c r="F123" s="183" t="s">
        <v>439</v>
      </c>
      <c r="G123" s="183">
        <v>3</v>
      </c>
      <c r="H123" s="184" t="s">
        <v>381</v>
      </c>
      <c r="I123" s="188" t="str">
        <f>IF(AND('معلومات عن المرفق 5'!$E$13=1,G123&gt;=1),'Data Validation Lists'!$B$12,IF(AND('معلومات عن المرفق 5'!$E$13=2,G123&gt;=2),'Data Validation Lists'!$B$12,IF(AND('معلومات عن المرفق 5'!$E$13=3,G123=3),'Data Validation Lists'!$B$12,'Data Validation Lists'!$B$13)))</f>
        <v>ينطبق - Applicable</v>
      </c>
      <c r="J123" s="172" t="s">
        <v>175</v>
      </c>
      <c r="K123" s="171" t="str">
        <f>IF(L123=3,"مطبق كليًا  - Implemented",IF(L123=0,"لاينطبق على الجهة  - Not Applicable",IF(L123=1,"غير مطبق  - Not Implemented",IF(3&lt;L123&gt;1,"مطبق جزئيًا  - Partially Implemented"," "))))</f>
        <v>مطبق كليًا  - Implemented</v>
      </c>
      <c r="L123" s="165">
        <f>IFERROR(IFERROR(AVERAGEIFS(L124:L127,I124:I127,"&lt;&gt;لا ينطبق - Not Applicable",L124:L127,"&lt;&gt;0"),IFERROR(AVERAGEIF(I124:I127,"&lt;&gt;لا ينطبق - Not Applicable",L124:L127),AVERAGEIF(L124:L127,"&lt;&gt;0",L124:L127))),0)</f>
        <v>3</v>
      </c>
      <c r="M123" s="166"/>
      <c r="N123" s="166"/>
      <c r="O123" s="215"/>
      <c r="P123" s="215"/>
      <c r="Q123" s="166"/>
      <c r="R123" s="167"/>
      <c r="S123" s="168"/>
    </row>
    <row r="124" spans="1:19" ht="111" x14ac:dyDescent="0.4">
      <c r="A124" s="164"/>
      <c r="B124" s="321"/>
      <c r="C124" s="311"/>
      <c r="D124" s="306"/>
      <c r="E124" s="307"/>
      <c r="F124" s="183" t="s">
        <v>440</v>
      </c>
      <c r="G124" s="183">
        <v>1</v>
      </c>
      <c r="H124" s="184" t="s">
        <v>382</v>
      </c>
      <c r="I124" s="188" t="str">
        <f>IF(AND('معلومات عن المرفق 5'!$E$13=1,G124&gt;=1),'Data Validation Lists'!$B$12,IF(AND('معلومات عن المرفق 5'!$E$13=2,G124&gt;=2),'Data Validation Lists'!$B$12,IF(AND('معلومات عن المرفق 5'!$E$13=3,G124=3),'Data Validation Lists'!$B$12,'Data Validation Lists'!$B$13)))</f>
        <v>ينطبق - Applicable</v>
      </c>
      <c r="J124" s="172" t="s">
        <v>176</v>
      </c>
      <c r="K124" s="171" t="s">
        <v>246</v>
      </c>
      <c r="L124" s="165">
        <f t="shared" si="1"/>
        <v>3</v>
      </c>
      <c r="M124" s="166"/>
      <c r="N124" s="166"/>
      <c r="O124" s="215"/>
      <c r="P124" s="215"/>
      <c r="Q124" s="166"/>
      <c r="R124" s="167"/>
      <c r="S124" s="168"/>
    </row>
    <row r="125" spans="1:19" ht="92.5" x14ac:dyDescent="0.4">
      <c r="A125" s="164"/>
      <c r="B125" s="321"/>
      <c r="C125" s="311"/>
      <c r="D125" s="306"/>
      <c r="E125" s="307"/>
      <c r="F125" s="183" t="s">
        <v>440</v>
      </c>
      <c r="G125" s="183">
        <v>1</v>
      </c>
      <c r="H125" s="184" t="s">
        <v>383</v>
      </c>
      <c r="I125" s="188" t="str">
        <f>IF(AND('معلومات عن المرفق 5'!$E$13=1,G125&gt;=1),'Data Validation Lists'!$B$12,IF(AND('معلومات عن المرفق 5'!$E$13=2,G125&gt;=2),'Data Validation Lists'!$B$12,IF(AND('معلومات عن المرفق 5'!$E$13=3,G125=3),'Data Validation Lists'!$B$12,'Data Validation Lists'!$B$13)))</f>
        <v>ينطبق - Applicable</v>
      </c>
      <c r="J125" s="172" t="s">
        <v>222</v>
      </c>
      <c r="K125" s="171" t="s">
        <v>246</v>
      </c>
      <c r="L125" s="165">
        <f t="shared" si="1"/>
        <v>3</v>
      </c>
      <c r="M125" s="166"/>
      <c r="N125" s="166"/>
      <c r="O125" s="215"/>
      <c r="P125" s="215"/>
      <c r="Q125" s="166"/>
      <c r="R125" s="167"/>
      <c r="S125" s="168"/>
    </row>
    <row r="126" spans="1:19" ht="74" x14ac:dyDescent="0.4">
      <c r="A126" s="164"/>
      <c r="B126" s="321"/>
      <c r="C126" s="311"/>
      <c r="D126" s="306"/>
      <c r="E126" s="307"/>
      <c r="F126" s="183" t="s">
        <v>440</v>
      </c>
      <c r="G126" s="183">
        <v>3</v>
      </c>
      <c r="H126" s="184" t="s">
        <v>384</v>
      </c>
      <c r="I126" s="188" t="str">
        <f>IF(AND('معلومات عن المرفق 5'!$E$13=1,G126&gt;=1),'Data Validation Lists'!$B$12,IF(AND('معلومات عن المرفق 5'!$E$13=2,G126&gt;=2),'Data Validation Lists'!$B$12,IF(AND('معلومات عن المرفق 5'!$E$13=3,G126=3),'Data Validation Lists'!$B$12,'Data Validation Lists'!$B$13)))</f>
        <v>ينطبق - Applicable</v>
      </c>
      <c r="J126" s="172" t="s">
        <v>223</v>
      </c>
      <c r="K126" s="171" t="s">
        <v>246</v>
      </c>
      <c r="L126" s="165">
        <f t="shared" si="1"/>
        <v>3</v>
      </c>
      <c r="M126" s="166"/>
      <c r="N126" s="166"/>
      <c r="O126" s="215"/>
      <c r="P126" s="215"/>
      <c r="Q126" s="166"/>
      <c r="R126" s="167"/>
      <c r="S126" s="168"/>
    </row>
    <row r="127" spans="1:19" ht="92.5" x14ac:dyDescent="0.4">
      <c r="A127" s="164"/>
      <c r="B127" s="321"/>
      <c r="C127" s="311"/>
      <c r="D127" s="306"/>
      <c r="E127" s="307"/>
      <c r="F127" s="183" t="s">
        <v>440</v>
      </c>
      <c r="G127" s="183">
        <v>1</v>
      </c>
      <c r="H127" s="184" t="s">
        <v>385</v>
      </c>
      <c r="I127" s="188" t="str">
        <f>IF(AND('معلومات عن المرفق 5'!$E$13=1,G127&gt;=1),'Data Validation Lists'!$B$12,IF(AND('معلومات عن المرفق 5'!$E$13=2,G127&gt;=2),'Data Validation Lists'!$B$12,IF(AND('معلومات عن المرفق 5'!$E$13=3,G127=3),'Data Validation Lists'!$B$12,'Data Validation Lists'!$B$13)))</f>
        <v>ينطبق - Applicable</v>
      </c>
      <c r="J127" s="172" t="s">
        <v>224</v>
      </c>
      <c r="K127" s="171" t="s">
        <v>246</v>
      </c>
      <c r="L127" s="165">
        <f t="shared" si="1"/>
        <v>3</v>
      </c>
      <c r="M127" s="166"/>
      <c r="N127" s="166"/>
      <c r="O127" s="215"/>
      <c r="P127" s="215"/>
      <c r="Q127" s="166"/>
      <c r="R127" s="167"/>
      <c r="S127" s="168"/>
    </row>
    <row r="128" spans="1:19" ht="92.5" x14ac:dyDescent="0.4">
      <c r="A128" s="164"/>
      <c r="B128" s="321"/>
      <c r="C128" s="311"/>
      <c r="D128" s="306"/>
      <c r="E128" s="307"/>
      <c r="F128" s="183" t="s">
        <v>439</v>
      </c>
      <c r="G128" s="183">
        <v>1</v>
      </c>
      <c r="H128" s="184" t="s">
        <v>50</v>
      </c>
      <c r="I128" s="188" t="str">
        <f>IF(AND('معلومات عن المرفق 5'!$E$13=1,G128&gt;=1),'Data Validation Lists'!$B$12,IF(AND('معلومات عن المرفق 5'!$E$13=2,G128&gt;=2),'Data Validation Lists'!$B$12,IF(AND('معلومات عن المرفق 5'!$E$13=3,G128=3),'Data Validation Lists'!$B$12,'Data Validation Lists'!$B$13)))</f>
        <v>ينطبق - Applicable</v>
      </c>
      <c r="J128" s="172" t="s">
        <v>177</v>
      </c>
      <c r="K128" s="171" t="s">
        <v>246</v>
      </c>
      <c r="L128" s="165">
        <f t="shared" si="1"/>
        <v>3</v>
      </c>
      <c r="M128" s="166"/>
      <c r="N128" s="166"/>
      <c r="O128" s="215"/>
      <c r="P128" s="215"/>
      <c r="Q128" s="166"/>
      <c r="R128" s="167"/>
      <c r="S128" s="168"/>
    </row>
    <row r="129" spans="1:19" ht="111" x14ac:dyDescent="0.4">
      <c r="A129" s="164"/>
      <c r="B129" s="321"/>
      <c r="C129" s="310" t="s">
        <v>386</v>
      </c>
      <c r="D129" s="304" t="s">
        <v>86</v>
      </c>
      <c r="E129" s="305"/>
      <c r="F129" s="183" t="s">
        <v>439</v>
      </c>
      <c r="G129" s="183">
        <v>3</v>
      </c>
      <c r="H129" s="184" t="s">
        <v>387</v>
      </c>
      <c r="I129" s="188" t="str">
        <f>IF(AND('معلومات عن المرفق 5'!$E$13=1,G129&gt;=1),'Data Validation Lists'!$B$12,IF(AND('معلومات عن المرفق 5'!$E$13=2,G129&gt;=2),'Data Validation Lists'!$B$12,IF(AND('معلومات عن المرفق 5'!$E$13=3,G129=3),'Data Validation Lists'!$B$12,'Data Validation Lists'!$B$13)))</f>
        <v>ينطبق - Applicable</v>
      </c>
      <c r="J129" s="172" t="s">
        <v>178</v>
      </c>
      <c r="K129" s="171" t="str">
        <f>IF(L129=3,"مطبق كليًا  - Implemented",IF(L129=0,"لاينطبق على الجهة  - Not Applicable",IF(L129=1,"غير مطبق  - Not Implemented",IF(3&lt;L129&gt;1,"مطبق جزئيًا  - Partially Implemented"," "))))</f>
        <v>مطبق كليًا  - Implemented</v>
      </c>
      <c r="L129" s="165">
        <f>IFERROR(IFERROR(AVERAGEIFS(L130:L139,I130:I139,"&lt;&gt;لا ينطبق - Not Applicable",L130:L139,"&lt;&gt;0"),IFERROR(AVERAGEIF(I130:I139,"&lt;&gt;لا ينطبق - Not Applicable",L130:L139),AVERAGEIF(L130:L139,"&lt;&gt;0",L130:L139))),0)</f>
        <v>3</v>
      </c>
      <c r="M129" s="166"/>
      <c r="N129" s="166"/>
      <c r="O129" s="215"/>
      <c r="P129" s="215"/>
      <c r="Q129" s="166"/>
      <c r="R129" s="167"/>
      <c r="S129" s="168"/>
    </row>
    <row r="130" spans="1:19" ht="55.5" x14ac:dyDescent="0.4">
      <c r="A130" s="164"/>
      <c r="B130" s="321"/>
      <c r="C130" s="311"/>
      <c r="D130" s="306"/>
      <c r="E130" s="307"/>
      <c r="F130" s="183" t="s">
        <v>440</v>
      </c>
      <c r="G130" s="183">
        <v>3</v>
      </c>
      <c r="H130" s="184" t="s">
        <v>388</v>
      </c>
      <c r="I130" s="188" t="str">
        <f>IF(AND('معلومات عن المرفق 5'!$E$13=1,G130&gt;=1),'Data Validation Lists'!$B$12,IF(AND('معلومات عن المرفق 5'!$E$13=2,G130&gt;=2),'Data Validation Lists'!$B$12,IF(AND('معلومات عن المرفق 5'!$E$13=3,G130=3),'Data Validation Lists'!$B$12,'Data Validation Lists'!$B$13)))</f>
        <v>ينطبق - Applicable</v>
      </c>
      <c r="J130" s="172" t="s">
        <v>225</v>
      </c>
      <c r="K130" s="171" t="s">
        <v>246</v>
      </c>
      <c r="L130" s="165">
        <f t="shared" si="1"/>
        <v>3</v>
      </c>
      <c r="M130" s="166"/>
      <c r="N130" s="166"/>
      <c r="O130" s="215"/>
      <c r="P130" s="215"/>
      <c r="Q130" s="166"/>
      <c r="R130" s="167"/>
      <c r="S130" s="168"/>
    </row>
    <row r="131" spans="1:19" ht="55.5" x14ac:dyDescent="0.4">
      <c r="A131" s="164"/>
      <c r="B131" s="321"/>
      <c r="C131" s="311"/>
      <c r="D131" s="306"/>
      <c r="E131" s="307"/>
      <c r="F131" s="183" t="s">
        <v>440</v>
      </c>
      <c r="G131" s="183">
        <v>3</v>
      </c>
      <c r="H131" s="184" t="s">
        <v>389</v>
      </c>
      <c r="I131" s="188" t="str">
        <f>IF(AND('معلومات عن المرفق 5'!$E$13=1,G131&gt;=1),'Data Validation Lists'!$B$12,IF(AND('معلومات عن المرفق 5'!$E$13=2,G131&gt;=2),'Data Validation Lists'!$B$12,IF(AND('معلومات عن المرفق 5'!$E$13=3,G131=3),'Data Validation Lists'!$B$12,'Data Validation Lists'!$B$13)))</f>
        <v>ينطبق - Applicable</v>
      </c>
      <c r="J131" s="172" t="s">
        <v>226</v>
      </c>
      <c r="K131" s="171" t="s">
        <v>246</v>
      </c>
      <c r="L131" s="165">
        <f t="shared" si="1"/>
        <v>3</v>
      </c>
      <c r="M131" s="166"/>
      <c r="N131" s="166"/>
      <c r="O131" s="215"/>
      <c r="P131" s="215"/>
      <c r="Q131" s="166"/>
      <c r="R131" s="167"/>
      <c r="S131" s="168"/>
    </row>
    <row r="132" spans="1:19" ht="74" x14ac:dyDescent="0.4">
      <c r="A132" s="164"/>
      <c r="B132" s="321"/>
      <c r="C132" s="311"/>
      <c r="D132" s="306"/>
      <c r="E132" s="307"/>
      <c r="F132" s="183" t="s">
        <v>440</v>
      </c>
      <c r="G132" s="183">
        <v>1</v>
      </c>
      <c r="H132" s="184" t="s">
        <v>390</v>
      </c>
      <c r="I132" s="188" t="str">
        <f>IF(AND('معلومات عن المرفق 5'!$E$13=1,G132&gt;=1),'Data Validation Lists'!$B$12,IF(AND('معلومات عن المرفق 5'!$E$13=2,G132&gt;=2),'Data Validation Lists'!$B$12,IF(AND('معلومات عن المرفق 5'!$E$13=3,G132=3),'Data Validation Lists'!$B$12,'Data Validation Lists'!$B$13)))</f>
        <v>ينطبق - Applicable</v>
      </c>
      <c r="J132" s="172" t="s">
        <v>87</v>
      </c>
      <c r="K132" s="171" t="s">
        <v>246</v>
      </c>
      <c r="L132" s="165">
        <f t="shared" si="1"/>
        <v>3</v>
      </c>
      <c r="M132" s="166"/>
      <c r="N132" s="166"/>
      <c r="O132" s="215"/>
      <c r="P132" s="215"/>
      <c r="Q132" s="166"/>
      <c r="R132" s="167"/>
      <c r="S132" s="168"/>
    </row>
    <row r="133" spans="1:19" ht="37" x14ac:dyDescent="0.4">
      <c r="A133" s="164"/>
      <c r="B133" s="321"/>
      <c r="C133" s="311"/>
      <c r="D133" s="306"/>
      <c r="E133" s="307"/>
      <c r="F133" s="183" t="s">
        <v>440</v>
      </c>
      <c r="G133" s="183">
        <v>1</v>
      </c>
      <c r="H133" s="184" t="s">
        <v>391</v>
      </c>
      <c r="I133" s="188" t="str">
        <f>IF(AND('معلومات عن المرفق 5'!$E$13=1,G133&gt;=1),'Data Validation Lists'!$B$12,IF(AND('معلومات عن المرفق 5'!$E$13=2,G133&gt;=2),'Data Validation Lists'!$B$12,IF(AND('معلومات عن المرفق 5'!$E$13=3,G133=3),'Data Validation Lists'!$B$12,'Data Validation Lists'!$B$13)))</f>
        <v>ينطبق - Applicable</v>
      </c>
      <c r="J133" s="172" t="s">
        <v>88</v>
      </c>
      <c r="K133" s="171" t="s">
        <v>246</v>
      </c>
      <c r="L133" s="165">
        <f t="shared" si="1"/>
        <v>3</v>
      </c>
      <c r="M133" s="166"/>
      <c r="N133" s="166"/>
      <c r="O133" s="215"/>
      <c r="P133" s="215"/>
      <c r="Q133" s="166"/>
      <c r="R133" s="167"/>
      <c r="S133" s="168"/>
    </row>
    <row r="134" spans="1:19" ht="74" x14ac:dyDescent="0.4">
      <c r="A134" s="164"/>
      <c r="B134" s="321"/>
      <c r="C134" s="311"/>
      <c r="D134" s="306"/>
      <c r="E134" s="307"/>
      <c r="F134" s="183" t="s">
        <v>440</v>
      </c>
      <c r="G134" s="183">
        <v>1</v>
      </c>
      <c r="H134" s="184" t="s">
        <v>392</v>
      </c>
      <c r="I134" s="188" t="str">
        <f>IF(AND('معلومات عن المرفق 5'!$E$13=1,G134&gt;=1),'Data Validation Lists'!$B$12,IF(AND('معلومات عن المرفق 5'!$E$13=2,G134&gt;=2),'Data Validation Lists'!$B$12,IF(AND('معلومات عن المرفق 5'!$E$13=3,G134=3),'Data Validation Lists'!$B$12,'Data Validation Lists'!$B$13)))</f>
        <v>ينطبق - Applicable</v>
      </c>
      <c r="J134" s="172" t="s">
        <v>460</v>
      </c>
      <c r="K134" s="171" t="s">
        <v>246</v>
      </c>
      <c r="L134" s="165">
        <f t="shared" si="1"/>
        <v>3</v>
      </c>
      <c r="M134" s="166"/>
      <c r="N134" s="166"/>
      <c r="O134" s="215"/>
      <c r="P134" s="215"/>
      <c r="Q134" s="166"/>
      <c r="R134" s="167"/>
      <c r="S134" s="168"/>
    </row>
    <row r="135" spans="1:19" ht="37" x14ac:dyDescent="0.4">
      <c r="A135" s="164"/>
      <c r="B135" s="321"/>
      <c r="C135" s="311"/>
      <c r="D135" s="306"/>
      <c r="E135" s="307"/>
      <c r="F135" s="183" t="s">
        <v>440</v>
      </c>
      <c r="G135" s="183">
        <v>2</v>
      </c>
      <c r="H135" s="184" t="s">
        <v>393</v>
      </c>
      <c r="I135" s="188" t="str">
        <f>IF(AND('معلومات عن المرفق 5'!$E$13=1,G135&gt;=1),'Data Validation Lists'!$B$12,IF(AND('معلومات عن المرفق 5'!$E$13=2,G135&gt;=2),'Data Validation Lists'!$B$12,IF(AND('معلومات عن المرفق 5'!$E$13=3,G135=3),'Data Validation Lists'!$B$12,'Data Validation Lists'!$B$13)))</f>
        <v>ينطبق - Applicable</v>
      </c>
      <c r="J135" s="172" t="s">
        <v>89</v>
      </c>
      <c r="K135" s="171" t="s">
        <v>246</v>
      </c>
      <c r="L135" s="165">
        <f t="shared" si="1"/>
        <v>3</v>
      </c>
      <c r="M135" s="166"/>
      <c r="N135" s="166"/>
      <c r="O135" s="215"/>
      <c r="P135" s="215"/>
      <c r="Q135" s="166"/>
      <c r="R135" s="167"/>
      <c r="S135" s="168"/>
    </row>
    <row r="136" spans="1:19" ht="37" x14ac:dyDescent="0.4">
      <c r="A136" s="164"/>
      <c r="B136" s="321"/>
      <c r="C136" s="311"/>
      <c r="D136" s="306"/>
      <c r="E136" s="307"/>
      <c r="F136" s="183" t="s">
        <v>440</v>
      </c>
      <c r="G136" s="183">
        <v>3</v>
      </c>
      <c r="H136" s="184" t="s">
        <v>394</v>
      </c>
      <c r="I136" s="188" t="str">
        <f>IF(AND('معلومات عن المرفق 5'!$E$13=1,G136&gt;=1),'Data Validation Lists'!$B$12,IF(AND('معلومات عن المرفق 5'!$E$13=2,G136&gt;=2),'Data Validation Lists'!$B$12,IF(AND('معلومات عن المرفق 5'!$E$13=3,G136=3),'Data Validation Lists'!$B$12,'Data Validation Lists'!$B$13)))</f>
        <v>ينطبق - Applicable</v>
      </c>
      <c r="J136" s="172" t="s">
        <v>227</v>
      </c>
      <c r="K136" s="171" t="s">
        <v>246</v>
      </c>
      <c r="L136" s="165">
        <f t="shared" ref="L136:L175" si="2">IF(K136="مطبق كليًا  - Implemented",3,IF(K136="مطبق جزئيًا  - Partially Implemented",2,IF(K136="غير مطبق  - Not Implemented",1,0)))</f>
        <v>3</v>
      </c>
      <c r="M136" s="166"/>
      <c r="N136" s="166"/>
      <c r="O136" s="215"/>
      <c r="P136" s="215"/>
      <c r="Q136" s="166"/>
      <c r="R136" s="167"/>
      <c r="S136" s="168"/>
    </row>
    <row r="137" spans="1:19" ht="74" x14ac:dyDescent="0.4">
      <c r="A137" s="164"/>
      <c r="B137" s="321"/>
      <c r="C137" s="311"/>
      <c r="D137" s="306"/>
      <c r="E137" s="307"/>
      <c r="F137" s="183" t="s">
        <v>440</v>
      </c>
      <c r="G137" s="183">
        <v>3</v>
      </c>
      <c r="H137" s="184" t="s">
        <v>448</v>
      </c>
      <c r="I137" s="188" t="str">
        <f>IF(AND('معلومات عن المرفق 5'!$E$13=1,G137&gt;=1),'Data Validation Lists'!$B$12,IF(AND('معلومات عن المرفق 5'!$E$13=2,G137&gt;=2),'Data Validation Lists'!$B$12,IF(AND('معلومات عن المرفق 5'!$E$13=3,G137=3),'Data Validation Lists'!$B$12,'Data Validation Lists'!$B$13)))</f>
        <v>ينطبق - Applicable</v>
      </c>
      <c r="J137" s="172" t="s">
        <v>228</v>
      </c>
      <c r="K137" s="171" t="s">
        <v>246</v>
      </c>
      <c r="L137" s="165">
        <f t="shared" si="2"/>
        <v>3</v>
      </c>
      <c r="M137" s="166"/>
      <c r="N137" s="166"/>
      <c r="O137" s="215"/>
      <c r="P137" s="215"/>
      <c r="Q137" s="166"/>
      <c r="R137" s="167"/>
      <c r="S137" s="168"/>
    </row>
    <row r="138" spans="1:19" ht="74" x14ac:dyDescent="0.4">
      <c r="A138" s="164"/>
      <c r="B138" s="321"/>
      <c r="C138" s="311"/>
      <c r="D138" s="306"/>
      <c r="E138" s="307"/>
      <c r="F138" s="183" t="s">
        <v>440</v>
      </c>
      <c r="G138" s="183">
        <v>1</v>
      </c>
      <c r="H138" s="184" t="s">
        <v>395</v>
      </c>
      <c r="I138" s="188" t="str">
        <f>IF(AND('معلومات عن المرفق 5'!$E$13=1,G138&gt;=1),'Data Validation Lists'!$B$12,IF(AND('معلومات عن المرفق 5'!$E$13=2,G138&gt;=2),'Data Validation Lists'!$B$12,IF(AND('معلومات عن المرفق 5'!$E$13=3,G138=3),'Data Validation Lists'!$B$12,'Data Validation Lists'!$B$13)))</f>
        <v>ينطبق - Applicable</v>
      </c>
      <c r="J138" s="172" t="s">
        <v>90</v>
      </c>
      <c r="K138" s="171" t="s">
        <v>246</v>
      </c>
      <c r="L138" s="165">
        <f t="shared" si="2"/>
        <v>3</v>
      </c>
      <c r="M138" s="166"/>
      <c r="N138" s="166"/>
      <c r="O138" s="215"/>
      <c r="P138" s="215"/>
      <c r="Q138" s="166"/>
      <c r="R138" s="167"/>
      <c r="S138" s="168"/>
    </row>
    <row r="139" spans="1:19" ht="74" x14ac:dyDescent="0.4">
      <c r="A139" s="164"/>
      <c r="B139" s="321"/>
      <c r="C139" s="311"/>
      <c r="D139" s="306"/>
      <c r="E139" s="307"/>
      <c r="F139" s="183" t="s">
        <v>440</v>
      </c>
      <c r="G139" s="183">
        <v>3</v>
      </c>
      <c r="H139" s="184" t="s">
        <v>396</v>
      </c>
      <c r="I139" s="188" t="str">
        <f>IF(AND('معلومات عن المرفق 5'!$E$13=1,G139&gt;=1),'Data Validation Lists'!$B$12,IF(AND('معلومات عن المرفق 5'!$E$13=2,G139&gt;=2),'Data Validation Lists'!$B$12,IF(AND('معلومات عن المرفق 5'!$E$13=3,G139=3),'Data Validation Lists'!$B$12,'Data Validation Lists'!$B$13)))</f>
        <v>ينطبق - Applicable</v>
      </c>
      <c r="J139" s="172" t="s">
        <v>229</v>
      </c>
      <c r="K139" s="171" t="s">
        <v>246</v>
      </c>
      <c r="L139" s="165">
        <f t="shared" si="2"/>
        <v>3</v>
      </c>
      <c r="M139" s="166"/>
      <c r="N139" s="166"/>
      <c r="O139" s="215"/>
      <c r="P139" s="215"/>
      <c r="Q139" s="166"/>
      <c r="R139" s="167"/>
      <c r="S139" s="168"/>
    </row>
    <row r="140" spans="1:19" ht="111" x14ac:dyDescent="0.4">
      <c r="A140" s="173"/>
      <c r="B140" s="321"/>
      <c r="C140" s="312"/>
      <c r="D140" s="308"/>
      <c r="E140" s="309"/>
      <c r="F140" s="183" t="s">
        <v>439</v>
      </c>
      <c r="G140" s="183">
        <v>2</v>
      </c>
      <c r="H140" s="184" t="s">
        <v>51</v>
      </c>
      <c r="I140" s="188" t="str">
        <f>IF(AND('معلومات عن المرفق 5'!$E$13=1,G140&gt;=1),'Data Validation Lists'!$B$12,IF(AND('معلومات عن المرفق 5'!$E$13=2,G140&gt;=2),'Data Validation Lists'!$B$12,IF(AND('معلومات عن المرفق 5'!$E$13=3,G140=3),'Data Validation Lists'!$B$12,'Data Validation Lists'!$B$13)))</f>
        <v>ينطبق - Applicable</v>
      </c>
      <c r="J140" s="172" t="s">
        <v>397</v>
      </c>
      <c r="K140" s="171" t="s">
        <v>246</v>
      </c>
      <c r="L140" s="165">
        <f t="shared" si="2"/>
        <v>3</v>
      </c>
      <c r="M140" s="166"/>
      <c r="N140" s="166"/>
      <c r="O140" s="215"/>
      <c r="P140" s="215"/>
      <c r="Q140" s="166"/>
      <c r="R140" s="167"/>
      <c r="S140" s="175"/>
    </row>
    <row r="141" spans="1:19" ht="111" x14ac:dyDescent="0.4">
      <c r="A141" s="173"/>
      <c r="B141" s="321"/>
      <c r="C141" s="310" t="s">
        <v>398</v>
      </c>
      <c r="D141" s="304" t="s">
        <v>91</v>
      </c>
      <c r="E141" s="305"/>
      <c r="F141" s="183" t="s">
        <v>439</v>
      </c>
      <c r="G141" s="183">
        <v>3</v>
      </c>
      <c r="H141" s="184" t="s">
        <v>399</v>
      </c>
      <c r="I141" s="188" t="str">
        <f>IF(AND('معلومات عن المرفق 5'!$E$13=1,G141&gt;=1),'Data Validation Lists'!$B$12,IF(AND('معلومات عن المرفق 5'!$E$13=2,G141&gt;=2),'Data Validation Lists'!$B$12,IF(AND('معلومات عن المرفق 5'!$E$13=3,G141=3),'Data Validation Lists'!$B$12,'Data Validation Lists'!$B$13)))</f>
        <v>ينطبق - Applicable</v>
      </c>
      <c r="J141" s="172" t="s">
        <v>179</v>
      </c>
      <c r="K141" s="171" t="str">
        <f>IF(L141=3,"مطبق كليًا  - Implemented",IF(L141=0,"لاينطبق على الجهة  - Not Applicable",IF(L141=1,"غير مطبق  - Not Implemented",IF(3&lt;L141&gt;1,"مطبق جزئيًا  - Partially Implemented"," "))))</f>
        <v>مطبق كليًا  - Implemented</v>
      </c>
      <c r="L141" s="165">
        <f>IFERROR(IFERROR(AVERAGEIFS(L142:L149,I142:I149,"&lt;&gt;لا ينطبق - Not Applicable",L142:L149,"&lt;&gt;0"),IFERROR(AVERAGEIF(I142:I149,"&lt;&gt;لا ينطبق - Not Applicable",L142:L149),AVERAGEIF(L142:L149,"&lt;&gt;0",L142:L149))),0)</f>
        <v>3</v>
      </c>
      <c r="M141" s="166"/>
      <c r="N141" s="166"/>
      <c r="O141" s="215"/>
      <c r="P141" s="215"/>
      <c r="Q141" s="166"/>
      <c r="R141" s="174"/>
      <c r="S141" s="175"/>
    </row>
    <row r="142" spans="1:19" ht="111" x14ac:dyDescent="0.4">
      <c r="A142" s="173"/>
      <c r="B142" s="321"/>
      <c r="C142" s="311"/>
      <c r="D142" s="306"/>
      <c r="E142" s="307"/>
      <c r="F142" s="183" t="s">
        <v>440</v>
      </c>
      <c r="G142" s="183">
        <v>3</v>
      </c>
      <c r="H142" s="184" t="s">
        <v>400</v>
      </c>
      <c r="I142" s="188" t="str">
        <f>IF(AND('معلومات عن المرفق 5'!$E$13=1,G142&gt;=1),'Data Validation Lists'!$B$12,IF(AND('معلومات عن المرفق 5'!$E$13=2,G142&gt;=2),'Data Validation Lists'!$B$12,IF(AND('معلومات عن المرفق 5'!$E$13=3,G142=3),'Data Validation Lists'!$B$12,'Data Validation Lists'!$B$13)))</f>
        <v>ينطبق - Applicable</v>
      </c>
      <c r="J142" s="172" t="s">
        <v>230</v>
      </c>
      <c r="K142" s="171" t="s">
        <v>246</v>
      </c>
      <c r="L142" s="165">
        <f t="shared" si="2"/>
        <v>3</v>
      </c>
      <c r="M142" s="166"/>
      <c r="N142" s="166"/>
      <c r="O142" s="215"/>
      <c r="P142" s="215"/>
      <c r="Q142" s="166"/>
      <c r="R142" s="174"/>
      <c r="S142" s="175"/>
    </row>
    <row r="143" spans="1:19" ht="74" x14ac:dyDescent="0.4">
      <c r="A143" s="173"/>
      <c r="B143" s="321"/>
      <c r="C143" s="311"/>
      <c r="D143" s="306"/>
      <c r="E143" s="307"/>
      <c r="F143" s="183" t="s">
        <v>440</v>
      </c>
      <c r="G143" s="183">
        <v>3</v>
      </c>
      <c r="H143" s="184" t="s">
        <v>401</v>
      </c>
      <c r="I143" s="188" t="str">
        <f>IF(AND('معلومات عن المرفق 5'!$E$13=1,G143&gt;=1),'Data Validation Lists'!$B$12,IF(AND('معلومات عن المرفق 5'!$E$13=2,G143&gt;=2),'Data Validation Lists'!$B$12,IF(AND('معلومات عن المرفق 5'!$E$13=3,G143=3),'Data Validation Lists'!$B$12,'Data Validation Lists'!$B$13)))</f>
        <v>ينطبق - Applicable</v>
      </c>
      <c r="J143" s="172" t="s">
        <v>231</v>
      </c>
      <c r="K143" s="171" t="s">
        <v>246</v>
      </c>
      <c r="L143" s="165">
        <f t="shared" si="2"/>
        <v>3</v>
      </c>
      <c r="M143" s="166"/>
      <c r="N143" s="166"/>
      <c r="O143" s="215"/>
      <c r="P143" s="215"/>
      <c r="Q143" s="166"/>
      <c r="R143" s="174"/>
      <c r="S143" s="175"/>
    </row>
    <row r="144" spans="1:19" ht="74" x14ac:dyDescent="0.4">
      <c r="A144" s="173"/>
      <c r="B144" s="321"/>
      <c r="C144" s="311"/>
      <c r="D144" s="306"/>
      <c r="E144" s="307"/>
      <c r="F144" s="183" t="s">
        <v>440</v>
      </c>
      <c r="G144" s="183">
        <v>3</v>
      </c>
      <c r="H144" s="184" t="s">
        <v>402</v>
      </c>
      <c r="I144" s="188" t="str">
        <f>IF(AND('معلومات عن المرفق 5'!$E$13=1,G144&gt;=1),'Data Validation Lists'!$B$12,IF(AND('معلومات عن المرفق 5'!$E$13=2,G144&gt;=2),'Data Validation Lists'!$B$12,IF(AND('معلومات عن المرفق 5'!$E$13=3,G144=3),'Data Validation Lists'!$B$12,'Data Validation Lists'!$B$13)))</f>
        <v>ينطبق - Applicable</v>
      </c>
      <c r="J144" s="172" t="s">
        <v>92</v>
      </c>
      <c r="K144" s="171" t="s">
        <v>246</v>
      </c>
      <c r="L144" s="165">
        <f t="shared" si="2"/>
        <v>3</v>
      </c>
      <c r="M144" s="166"/>
      <c r="N144" s="166"/>
      <c r="O144" s="215"/>
      <c r="P144" s="215"/>
      <c r="Q144" s="166"/>
      <c r="R144" s="174"/>
      <c r="S144" s="175"/>
    </row>
    <row r="145" spans="1:19" ht="37" x14ac:dyDescent="0.4">
      <c r="A145" s="173"/>
      <c r="B145" s="321"/>
      <c r="C145" s="311"/>
      <c r="D145" s="306"/>
      <c r="E145" s="307"/>
      <c r="F145" s="183" t="s">
        <v>440</v>
      </c>
      <c r="G145" s="183">
        <v>3</v>
      </c>
      <c r="H145" s="184" t="s">
        <v>403</v>
      </c>
      <c r="I145" s="188" t="str">
        <f>IF(AND('معلومات عن المرفق 5'!$E$13=1,G145&gt;=1),'Data Validation Lists'!$B$12,IF(AND('معلومات عن المرفق 5'!$E$13=2,G145&gt;=2),'Data Validation Lists'!$B$12,IF(AND('معلومات عن المرفق 5'!$E$13=3,G145=3),'Data Validation Lists'!$B$12,'Data Validation Lists'!$B$13)))</f>
        <v>ينطبق - Applicable</v>
      </c>
      <c r="J145" s="172" t="s">
        <v>93</v>
      </c>
      <c r="K145" s="171" t="s">
        <v>246</v>
      </c>
      <c r="L145" s="165">
        <f t="shared" si="2"/>
        <v>3</v>
      </c>
      <c r="M145" s="166"/>
      <c r="N145" s="166"/>
      <c r="O145" s="215"/>
      <c r="P145" s="215"/>
      <c r="Q145" s="166"/>
      <c r="R145" s="174"/>
      <c r="S145" s="175"/>
    </row>
    <row r="146" spans="1:19" ht="74" x14ac:dyDescent="0.4">
      <c r="A146" s="173"/>
      <c r="B146" s="321"/>
      <c r="C146" s="311"/>
      <c r="D146" s="306"/>
      <c r="E146" s="307"/>
      <c r="F146" s="183" t="s">
        <v>440</v>
      </c>
      <c r="G146" s="183">
        <v>1</v>
      </c>
      <c r="H146" s="184" t="s">
        <v>404</v>
      </c>
      <c r="I146" s="188" t="str">
        <f>IF(AND('معلومات عن المرفق 5'!$E$13=1,G146&gt;=1),'Data Validation Lists'!$B$12,IF(AND('معلومات عن المرفق 5'!$E$13=2,G146&gt;=2),'Data Validation Lists'!$B$12,IF(AND('معلومات عن المرفق 5'!$E$13=3,G146=3),'Data Validation Lists'!$B$12,'Data Validation Lists'!$B$13)))</f>
        <v>ينطبق - Applicable</v>
      </c>
      <c r="J146" s="172" t="s">
        <v>180</v>
      </c>
      <c r="K146" s="171" t="s">
        <v>246</v>
      </c>
      <c r="L146" s="165">
        <f t="shared" si="2"/>
        <v>3</v>
      </c>
      <c r="M146" s="166"/>
      <c r="N146" s="166"/>
      <c r="O146" s="215"/>
      <c r="P146" s="215"/>
      <c r="Q146" s="166"/>
      <c r="R146" s="174"/>
      <c r="S146" s="175"/>
    </row>
    <row r="147" spans="1:19" ht="74" x14ac:dyDescent="0.4">
      <c r="A147" s="173"/>
      <c r="B147" s="321"/>
      <c r="C147" s="311"/>
      <c r="D147" s="306"/>
      <c r="E147" s="307"/>
      <c r="F147" s="183" t="s">
        <v>440</v>
      </c>
      <c r="G147" s="183">
        <v>3</v>
      </c>
      <c r="H147" s="184" t="s">
        <v>405</v>
      </c>
      <c r="I147" s="188" t="str">
        <f>IF(AND('معلومات عن المرفق 5'!$E$13=1,G147&gt;=1),'Data Validation Lists'!$B$12,IF(AND('معلومات عن المرفق 5'!$E$13=2,G147&gt;=2),'Data Validation Lists'!$B$12,IF(AND('معلومات عن المرفق 5'!$E$13=3,G147=3),'Data Validation Lists'!$B$12,'Data Validation Lists'!$B$13)))</f>
        <v>ينطبق - Applicable</v>
      </c>
      <c r="J147" s="172" t="s">
        <v>181</v>
      </c>
      <c r="K147" s="171" t="s">
        <v>246</v>
      </c>
      <c r="L147" s="165">
        <f t="shared" si="2"/>
        <v>3</v>
      </c>
      <c r="M147" s="166"/>
      <c r="N147" s="166"/>
      <c r="O147" s="215"/>
      <c r="P147" s="215"/>
      <c r="Q147" s="166"/>
      <c r="R147" s="174"/>
      <c r="S147" s="175"/>
    </row>
    <row r="148" spans="1:19" ht="74" x14ac:dyDescent="0.4">
      <c r="A148" s="173"/>
      <c r="B148" s="321"/>
      <c r="C148" s="311"/>
      <c r="D148" s="306"/>
      <c r="E148" s="307"/>
      <c r="F148" s="183" t="s">
        <v>440</v>
      </c>
      <c r="G148" s="183">
        <v>2</v>
      </c>
      <c r="H148" s="184" t="s">
        <v>406</v>
      </c>
      <c r="I148" s="188" t="str">
        <f>IF(AND('معلومات عن المرفق 5'!$E$13=1,G148&gt;=1),'Data Validation Lists'!$B$12,IF(AND('معلومات عن المرفق 5'!$E$13=2,G148&gt;=2),'Data Validation Lists'!$B$12,IF(AND('معلومات عن المرفق 5'!$E$13=3,G148=3),'Data Validation Lists'!$B$12,'Data Validation Lists'!$B$13)))</f>
        <v>ينطبق - Applicable</v>
      </c>
      <c r="J148" s="172" t="s">
        <v>94</v>
      </c>
      <c r="K148" s="171" t="s">
        <v>246</v>
      </c>
      <c r="L148" s="165">
        <f t="shared" si="2"/>
        <v>3</v>
      </c>
      <c r="M148" s="166"/>
      <c r="N148" s="166"/>
      <c r="O148" s="215"/>
      <c r="P148" s="215"/>
      <c r="Q148" s="166"/>
      <c r="R148" s="174"/>
      <c r="S148" s="175"/>
    </row>
    <row r="149" spans="1:19" ht="92.5" x14ac:dyDescent="0.4">
      <c r="A149" s="173"/>
      <c r="B149" s="321"/>
      <c r="C149" s="311"/>
      <c r="D149" s="306"/>
      <c r="E149" s="307"/>
      <c r="F149" s="183" t="s">
        <v>440</v>
      </c>
      <c r="G149" s="183">
        <v>1</v>
      </c>
      <c r="H149" s="184" t="s">
        <v>407</v>
      </c>
      <c r="I149" s="188" t="str">
        <f>IF(AND('معلومات عن المرفق 5'!$E$13=1,G149&gt;=1),'Data Validation Lists'!$B$12,IF(AND('معلومات عن المرفق 5'!$E$13=2,G149&gt;=2),'Data Validation Lists'!$B$12,IF(AND('معلومات عن المرفق 5'!$E$13=3,G149=3),'Data Validation Lists'!$B$12,'Data Validation Lists'!$B$13)))</f>
        <v>ينطبق - Applicable</v>
      </c>
      <c r="J149" s="172" t="s">
        <v>232</v>
      </c>
      <c r="K149" s="171" t="s">
        <v>246</v>
      </c>
      <c r="L149" s="165">
        <f t="shared" si="2"/>
        <v>3</v>
      </c>
      <c r="M149" s="166"/>
      <c r="N149" s="166"/>
      <c r="O149" s="215"/>
      <c r="P149" s="215"/>
      <c r="Q149" s="166"/>
      <c r="R149" s="174"/>
      <c r="S149" s="175"/>
    </row>
    <row r="150" spans="1:19" ht="111" x14ac:dyDescent="0.4">
      <c r="A150" s="173"/>
      <c r="B150" s="321"/>
      <c r="C150" s="311"/>
      <c r="D150" s="306"/>
      <c r="E150" s="307"/>
      <c r="F150" s="183" t="s">
        <v>439</v>
      </c>
      <c r="G150" s="183">
        <v>2</v>
      </c>
      <c r="H150" s="184" t="s">
        <v>52</v>
      </c>
      <c r="I150" s="188" t="str">
        <f>IF(AND('معلومات عن المرفق 5'!$E$13=1,G150&gt;=1),'Data Validation Lists'!$B$12,IF(AND('معلومات عن المرفق 5'!$E$13=2,G150&gt;=2),'Data Validation Lists'!$B$12,IF(AND('معلومات عن المرفق 5'!$E$13=3,G150=3),'Data Validation Lists'!$B$12,'Data Validation Lists'!$B$13)))</f>
        <v>ينطبق - Applicable</v>
      </c>
      <c r="J150" s="172" t="s">
        <v>233</v>
      </c>
      <c r="K150" s="171" t="s">
        <v>246</v>
      </c>
      <c r="L150" s="165">
        <f t="shared" si="2"/>
        <v>3</v>
      </c>
      <c r="M150" s="166"/>
      <c r="N150" s="166"/>
      <c r="O150" s="215"/>
      <c r="P150" s="215"/>
      <c r="Q150" s="166"/>
      <c r="R150" s="174"/>
      <c r="S150" s="175"/>
    </row>
    <row r="151" spans="1:19" ht="74" x14ac:dyDescent="0.4">
      <c r="A151" s="173"/>
      <c r="B151" s="321"/>
      <c r="C151" s="310" t="s">
        <v>408</v>
      </c>
      <c r="D151" s="304" t="s">
        <v>95</v>
      </c>
      <c r="E151" s="305"/>
      <c r="F151" s="183" t="s">
        <v>439</v>
      </c>
      <c r="G151" s="183">
        <v>3</v>
      </c>
      <c r="H151" s="184" t="s">
        <v>409</v>
      </c>
      <c r="I151" s="188" t="str">
        <f>IF(AND('معلومات عن المرفق 5'!$E$13=1,G151&gt;=1),'Data Validation Lists'!$B$12,IF(AND('معلومات عن المرفق 5'!$E$13=2,G151&gt;=2),'Data Validation Lists'!$B$12,IF(AND('معلومات عن المرفق 5'!$E$13=3,G151=3),'Data Validation Lists'!$B$12,'Data Validation Lists'!$B$13)))</f>
        <v>ينطبق - Applicable</v>
      </c>
      <c r="J151" s="172" t="s">
        <v>182</v>
      </c>
      <c r="K151" s="171" t="str">
        <f>IF(L151=3,"مطبق كليًا  - Implemented",IF(L151=0,"لاينطبق على الجهة  - Not Applicable",IF(L151=1,"غير مطبق  - Not Implemented",IF(3&lt;L151&gt;1,"مطبق جزئيًا  - Partially Implemented"," "))))</f>
        <v>مطبق كليًا  - Implemented</v>
      </c>
      <c r="L151" s="165">
        <f>IFERROR(IFERROR(AVERAGEIFS(L152:L160,I152:I160,"&lt;&gt;لا ينطبق - Not Applicable",L152:L160,"&lt;&gt;0"),IFERROR(AVERAGEIF(I152:I160,"&lt;&gt;لا ينطبق - Not Applicable",L152:L160),AVERAGEIF(L152:L160,"&lt;&gt;0",L152:L160))),0)</f>
        <v>3</v>
      </c>
      <c r="M151" s="166"/>
      <c r="N151" s="166"/>
      <c r="O151" s="215"/>
      <c r="P151" s="215"/>
      <c r="Q151" s="166"/>
      <c r="R151" s="174"/>
      <c r="S151" s="175"/>
    </row>
    <row r="152" spans="1:19" ht="74" x14ac:dyDescent="0.4">
      <c r="A152" s="173"/>
      <c r="B152" s="321"/>
      <c r="C152" s="311"/>
      <c r="D152" s="306"/>
      <c r="E152" s="307"/>
      <c r="F152" s="183" t="s">
        <v>440</v>
      </c>
      <c r="G152" s="183">
        <v>3</v>
      </c>
      <c r="H152" s="184" t="s">
        <v>410</v>
      </c>
      <c r="I152" s="188" t="str">
        <f>IF(AND('معلومات عن المرفق 5'!$E$13=1,G152&gt;=1),'Data Validation Lists'!$B$12,IF(AND('معلومات عن المرفق 5'!$E$13=2,G152&gt;=2),'Data Validation Lists'!$B$12,IF(AND('معلومات عن المرفق 5'!$E$13=3,G152=3),'Data Validation Lists'!$B$12,'Data Validation Lists'!$B$13)))</f>
        <v>ينطبق - Applicable</v>
      </c>
      <c r="J152" s="172" t="s">
        <v>183</v>
      </c>
      <c r="K152" s="171" t="s">
        <v>246</v>
      </c>
      <c r="L152" s="165">
        <f t="shared" si="2"/>
        <v>3</v>
      </c>
      <c r="M152" s="166"/>
      <c r="N152" s="166"/>
      <c r="O152" s="215"/>
      <c r="P152" s="215"/>
      <c r="Q152" s="166"/>
      <c r="R152" s="174"/>
      <c r="S152" s="175"/>
    </row>
    <row r="153" spans="1:19" ht="111" x14ac:dyDescent="0.4">
      <c r="A153" s="173"/>
      <c r="B153" s="321"/>
      <c r="C153" s="311"/>
      <c r="D153" s="306"/>
      <c r="E153" s="307"/>
      <c r="F153" s="183" t="s">
        <v>440</v>
      </c>
      <c r="G153" s="183">
        <v>1</v>
      </c>
      <c r="H153" s="184" t="s">
        <v>411</v>
      </c>
      <c r="I153" s="188" t="str">
        <f>IF(AND('معلومات عن المرفق 5'!$E$13=1,G153&gt;=1),'Data Validation Lists'!$B$12,IF(AND('معلومات عن المرفق 5'!$E$13=2,G153&gt;=2),'Data Validation Lists'!$B$12,IF(AND('معلومات عن المرفق 5'!$E$13=3,G153=3),'Data Validation Lists'!$B$12,'Data Validation Lists'!$B$13)))</f>
        <v>ينطبق - Applicable</v>
      </c>
      <c r="J153" s="172" t="s">
        <v>234</v>
      </c>
      <c r="K153" s="171" t="s">
        <v>246</v>
      </c>
      <c r="L153" s="165">
        <f t="shared" si="2"/>
        <v>3</v>
      </c>
      <c r="M153" s="166"/>
      <c r="N153" s="166"/>
      <c r="O153" s="215"/>
      <c r="P153" s="215"/>
      <c r="Q153" s="166"/>
      <c r="R153" s="174"/>
      <c r="S153" s="175"/>
    </row>
    <row r="154" spans="1:19" ht="74" x14ac:dyDescent="0.4">
      <c r="A154" s="173"/>
      <c r="B154" s="321"/>
      <c r="C154" s="311"/>
      <c r="D154" s="306"/>
      <c r="E154" s="307"/>
      <c r="F154" s="183" t="s">
        <v>440</v>
      </c>
      <c r="G154" s="183">
        <v>3</v>
      </c>
      <c r="H154" s="184" t="s">
        <v>412</v>
      </c>
      <c r="I154" s="188" t="str">
        <f>IF(AND('معلومات عن المرفق 5'!$E$13=1,G154&gt;=1),'Data Validation Lists'!$B$12,IF(AND('معلومات عن المرفق 5'!$E$13=2,G154&gt;=2),'Data Validation Lists'!$B$12,IF(AND('معلومات عن المرفق 5'!$E$13=3,G154=3),'Data Validation Lists'!$B$12,'Data Validation Lists'!$B$13)))</f>
        <v>ينطبق - Applicable</v>
      </c>
      <c r="J154" s="172" t="s">
        <v>235</v>
      </c>
      <c r="K154" s="171" t="s">
        <v>246</v>
      </c>
      <c r="L154" s="165">
        <f t="shared" si="2"/>
        <v>3</v>
      </c>
      <c r="M154" s="166"/>
      <c r="N154" s="166"/>
      <c r="O154" s="215"/>
      <c r="P154" s="215"/>
      <c r="Q154" s="166"/>
      <c r="R154" s="174"/>
      <c r="S154" s="175"/>
    </row>
    <row r="155" spans="1:19" ht="111" x14ac:dyDescent="0.4">
      <c r="A155" s="173"/>
      <c r="B155" s="321"/>
      <c r="C155" s="311"/>
      <c r="D155" s="306"/>
      <c r="E155" s="307"/>
      <c r="F155" s="183" t="s">
        <v>440</v>
      </c>
      <c r="G155" s="183">
        <v>3</v>
      </c>
      <c r="H155" s="184" t="s">
        <v>413</v>
      </c>
      <c r="I155" s="188" t="str">
        <f>IF(AND('معلومات عن المرفق 5'!$E$13=1,G155&gt;=1),'Data Validation Lists'!$B$12,IF(AND('معلومات عن المرفق 5'!$E$13=2,G155&gt;=2),'Data Validation Lists'!$B$12,IF(AND('معلومات عن المرفق 5'!$E$13=3,G155=3),'Data Validation Lists'!$B$12,'Data Validation Lists'!$B$13)))</f>
        <v>ينطبق - Applicable</v>
      </c>
      <c r="J155" s="172" t="s">
        <v>236</v>
      </c>
      <c r="K155" s="171" t="s">
        <v>246</v>
      </c>
      <c r="L155" s="165">
        <f t="shared" si="2"/>
        <v>3</v>
      </c>
      <c r="M155" s="166"/>
      <c r="N155" s="166"/>
      <c r="O155" s="215"/>
      <c r="P155" s="215"/>
      <c r="Q155" s="166"/>
      <c r="R155" s="174"/>
      <c r="S155" s="175"/>
    </row>
    <row r="156" spans="1:19" ht="74" x14ac:dyDescent="0.4">
      <c r="A156" s="173"/>
      <c r="B156" s="321"/>
      <c r="C156" s="311"/>
      <c r="D156" s="306"/>
      <c r="E156" s="307"/>
      <c r="F156" s="183" t="s">
        <v>440</v>
      </c>
      <c r="G156" s="183">
        <v>2</v>
      </c>
      <c r="H156" s="184" t="s">
        <v>414</v>
      </c>
      <c r="I156" s="188" t="str">
        <f>IF(AND('معلومات عن المرفق 5'!$E$13=1,G156&gt;=1),'Data Validation Lists'!$B$12,IF(AND('معلومات عن المرفق 5'!$E$13=2,G156&gt;=2),'Data Validation Lists'!$B$12,IF(AND('معلومات عن المرفق 5'!$E$13=3,G156=3),'Data Validation Lists'!$B$12,'Data Validation Lists'!$B$13)))</f>
        <v>ينطبق - Applicable</v>
      </c>
      <c r="J156" s="172" t="s">
        <v>237</v>
      </c>
      <c r="K156" s="171" t="s">
        <v>246</v>
      </c>
      <c r="L156" s="165">
        <f t="shared" si="2"/>
        <v>3</v>
      </c>
      <c r="M156" s="166"/>
      <c r="N156" s="166"/>
      <c r="O156" s="215"/>
      <c r="P156" s="215"/>
      <c r="Q156" s="166"/>
      <c r="R156" s="174"/>
      <c r="S156" s="175"/>
    </row>
    <row r="157" spans="1:19" ht="55.5" x14ac:dyDescent="0.4">
      <c r="A157" s="173"/>
      <c r="B157" s="321"/>
      <c r="C157" s="311"/>
      <c r="D157" s="306"/>
      <c r="E157" s="307"/>
      <c r="F157" s="183" t="s">
        <v>440</v>
      </c>
      <c r="G157" s="183">
        <v>3</v>
      </c>
      <c r="H157" s="184" t="s">
        <v>415</v>
      </c>
      <c r="I157" s="188" t="str">
        <f>IF(AND('معلومات عن المرفق 5'!$E$13=1,G157&gt;=1),'Data Validation Lists'!$B$12,IF(AND('معلومات عن المرفق 5'!$E$13=2,G157&gt;=2),'Data Validation Lists'!$B$12,IF(AND('معلومات عن المرفق 5'!$E$13=3,G157=3),'Data Validation Lists'!$B$12,'Data Validation Lists'!$B$13)))</f>
        <v>ينطبق - Applicable</v>
      </c>
      <c r="J157" s="172" t="s">
        <v>238</v>
      </c>
      <c r="K157" s="171" t="s">
        <v>246</v>
      </c>
      <c r="L157" s="165">
        <f t="shared" si="2"/>
        <v>3</v>
      </c>
      <c r="M157" s="166"/>
      <c r="N157" s="166"/>
      <c r="O157" s="215"/>
      <c r="P157" s="215"/>
      <c r="Q157" s="166"/>
      <c r="R157" s="174"/>
      <c r="S157" s="175"/>
    </row>
    <row r="158" spans="1:19" ht="37" x14ac:dyDescent="0.4">
      <c r="A158" s="173"/>
      <c r="B158" s="321"/>
      <c r="C158" s="311"/>
      <c r="D158" s="306"/>
      <c r="E158" s="307"/>
      <c r="F158" s="183" t="s">
        <v>440</v>
      </c>
      <c r="G158" s="183">
        <v>2</v>
      </c>
      <c r="H158" s="184" t="s">
        <v>416</v>
      </c>
      <c r="I158" s="188" t="str">
        <f>IF(AND('معلومات عن المرفق 5'!$E$13=1,G158&gt;=1),'Data Validation Lists'!$B$12,IF(AND('معلومات عن المرفق 5'!$E$13=2,G158&gt;=2),'Data Validation Lists'!$B$12,IF(AND('معلومات عن المرفق 5'!$E$13=3,G158=3),'Data Validation Lists'!$B$12,'Data Validation Lists'!$B$13)))</f>
        <v>ينطبق - Applicable</v>
      </c>
      <c r="J158" s="172" t="s">
        <v>96</v>
      </c>
      <c r="K158" s="171" t="s">
        <v>246</v>
      </c>
      <c r="L158" s="165">
        <f t="shared" si="2"/>
        <v>3</v>
      </c>
      <c r="M158" s="166"/>
      <c r="N158" s="166"/>
      <c r="O158" s="215"/>
      <c r="P158" s="215"/>
      <c r="Q158" s="166"/>
      <c r="R158" s="174"/>
      <c r="S158" s="175"/>
    </row>
    <row r="159" spans="1:19" ht="74" x14ac:dyDescent="0.4">
      <c r="A159" s="173"/>
      <c r="B159" s="321"/>
      <c r="C159" s="311"/>
      <c r="D159" s="306"/>
      <c r="E159" s="307"/>
      <c r="F159" s="183" t="s">
        <v>440</v>
      </c>
      <c r="G159" s="183">
        <v>3</v>
      </c>
      <c r="H159" s="184" t="s">
        <v>417</v>
      </c>
      <c r="I159" s="188" t="str">
        <f>IF(AND('معلومات عن المرفق 5'!$E$13=1,G159&gt;=1),'Data Validation Lists'!$B$12,IF(AND('معلومات عن المرفق 5'!$E$13=2,G159&gt;=2),'Data Validation Lists'!$B$12,IF(AND('معلومات عن المرفق 5'!$E$13=3,G159=3),'Data Validation Lists'!$B$12,'Data Validation Lists'!$B$13)))</f>
        <v>ينطبق - Applicable</v>
      </c>
      <c r="J159" s="172" t="s">
        <v>239</v>
      </c>
      <c r="K159" s="171" t="s">
        <v>246</v>
      </c>
      <c r="L159" s="165">
        <f t="shared" si="2"/>
        <v>3</v>
      </c>
      <c r="M159" s="166"/>
      <c r="N159" s="166"/>
      <c r="O159" s="215"/>
      <c r="P159" s="215"/>
      <c r="Q159" s="166"/>
      <c r="R159" s="174"/>
      <c r="S159" s="175"/>
    </row>
    <row r="160" spans="1:19" ht="74" x14ac:dyDescent="0.4">
      <c r="A160" s="173"/>
      <c r="B160" s="321"/>
      <c r="C160" s="311"/>
      <c r="D160" s="306"/>
      <c r="E160" s="307"/>
      <c r="F160" s="183" t="s">
        <v>440</v>
      </c>
      <c r="G160" s="183">
        <v>2</v>
      </c>
      <c r="H160" s="184" t="s">
        <v>418</v>
      </c>
      <c r="I160" s="188" t="str">
        <f>IF(AND('معلومات عن المرفق 5'!$E$13=1,G160&gt;=1),'Data Validation Lists'!$B$12,IF(AND('معلومات عن المرفق 5'!$E$13=2,G160&gt;=2),'Data Validation Lists'!$B$12,IF(AND('معلومات عن المرفق 5'!$E$13=3,G160=3),'Data Validation Lists'!$B$12,'Data Validation Lists'!$B$13)))</f>
        <v>ينطبق - Applicable</v>
      </c>
      <c r="J160" s="172" t="s">
        <v>97</v>
      </c>
      <c r="K160" s="171" t="s">
        <v>246</v>
      </c>
      <c r="L160" s="165">
        <f t="shared" si="2"/>
        <v>3</v>
      </c>
      <c r="M160" s="166"/>
      <c r="N160" s="166"/>
      <c r="O160" s="215"/>
      <c r="P160" s="215"/>
      <c r="Q160" s="166"/>
      <c r="R160" s="174"/>
      <c r="S160" s="175"/>
    </row>
    <row r="161" spans="1:19" ht="92.5" x14ac:dyDescent="0.4">
      <c r="A161" s="173"/>
      <c r="B161" s="322"/>
      <c r="C161" s="312"/>
      <c r="D161" s="306"/>
      <c r="E161" s="307"/>
      <c r="F161" s="183" t="s">
        <v>439</v>
      </c>
      <c r="G161" s="183">
        <v>2</v>
      </c>
      <c r="H161" s="184" t="s">
        <v>53</v>
      </c>
      <c r="I161" s="188" t="str">
        <f>IF(AND('معلومات عن المرفق 5'!$E$13=1,G161&gt;=1),'Data Validation Lists'!$B$12,IF(AND('معلومات عن المرفق 5'!$E$13=2,G161&gt;=2),'Data Validation Lists'!$B$12,IF(AND('معلومات عن المرفق 5'!$E$13=3,G161=3),'Data Validation Lists'!$B$12,'Data Validation Lists'!$B$13)))</f>
        <v>ينطبق - Applicable</v>
      </c>
      <c r="J161" s="172" t="s">
        <v>184</v>
      </c>
      <c r="K161" s="171" t="s">
        <v>246</v>
      </c>
      <c r="L161" s="165">
        <f t="shared" si="2"/>
        <v>3</v>
      </c>
      <c r="M161" s="166"/>
      <c r="N161" s="166"/>
      <c r="O161" s="215"/>
      <c r="P161" s="215"/>
      <c r="Q161" s="166"/>
      <c r="R161" s="174"/>
      <c r="S161" s="175"/>
    </row>
    <row r="162" spans="1:19" ht="111" x14ac:dyDescent="0.4">
      <c r="A162" s="173"/>
      <c r="B162" s="319" t="s">
        <v>69</v>
      </c>
      <c r="C162" s="319" t="s">
        <v>10</v>
      </c>
      <c r="D162" s="313" t="s">
        <v>70</v>
      </c>
      <c r="E162" s="314"/>
      <c r="F162" s="183" t="s">
        <v>439</v>
      </c>
      <c r="G162" s="183">
        <v>3</v>
      </c>
      <c r="H162" s="184" t="s">
        <v>295</v>
      </c>
      <c r="I162" s="188" t="str">
        <f>IF(AND('معلومات عن المرفق 5'!$E$13=1,G162&gt;=1),'Data Validation Lists'!$B$12,IF(AND('معلومات عن المرفق 5'!$E$13=2,G162&gt;=2),'Data Validation Lists'!$B$12,IF(AND('معلومات عن المرفق 5'!$E$13=3,G162=3),'Data Validation Lists'!$B$12,'Data Validation Lists'!$B$13)))</f>
        <v>ينطبق - Applicable</v>
      </c>
      <c r="J162" s="172" t="s">
        <v>245</v>
      </c>
      <c r="K162" s="171" t="str">
        <f>IF(L162=3,"مطبق كليًا  - Implemented",IF(L162=0,"لاينطبق على الجهة  - Not Applicable",IF(L162=1,"غير مطبق  - Not Implemented",IF(3&lt;L162&gt;1,"مطبق جزئيًا  - Partially Implemented"," "))))</f>
        <v>مطبق كليًا  - Implemented</v>
      </c>
      <c r="L162" s="165">
        <f>IFERROR(IFERROR(AVERAGEIFS(L163:L168,I163:I168,"&lt;&gt;لا ينطبق - Not Applicable",L163:L168,"&lt;&gt;0"),IFERROR(AVERAGEIF(I163:I168,"&lt;&gt;لا ينطبق - Not Applicable",L163:L168),AVERAGEIF(L163:L168,"&lt;&gt;0",L163:L168))),0)</f>
        <v>3</v>
      </c>
      <c r="M162" s="166"/>
      <c r="N162" s="166"/>
      <c r="O162" s="215"/>
      <c r="P162" s="215"/>
      <c r="Q162" s="166"/>
      <c r="R162" s="174"/>
      <c r="S162" s="175"/>
    </row>
    <row r="163" spans="1:19" ht="74" x14ac:dyDescent="0.4">
      <c r="A163" s="173"/>
      <c r="B163" s="319"/>
      <c r="C163" s="319"/>
      <c r="D163" s="315"/>
      <c r="E163" s="316"/>
      <c r="F163" s="183" t="s">
        <v>440</v>
      </c>
      <c r="G163" s="183">
        <v>3</v>
      </c>
      <c r="H163" s="184" t="s">
        <v>296</v>
      </c>
      <c r="I163" s="188" t="str">
        <f>IF(AND('معلومات عن المرفق 5'!$E$13=1,G163&gt;=1),'Data Validation Lists'!$B$12,IF(AND('معلومات عن المرفق 5'!$E$13=2,G163&gt;=2),'Data Validation Lists'!$B$12,IF(AND('معلومات عن المرفق 5'!$E$13=3,G163=3),'Data Validation Lists'!$B$12,'Data Validation Lists'!$B$13)))</f>
        <v>ينطبق - Applicable</v>
      </c>
      <c r="J163" s="172" t="s">
        <v>153</v>
      </c>
      <c r="K163" s="171" t="s">
        <v>246</v>
      </c>
      <c r="L163" s="165">
        <f t="shared" si="2"/>
        <v>3</v>
      </c>
      <c r="M163" s="166"/>
      <c r="N163" s="166"/>
      <c r="O163" s="215"/>
      <c r="P163" s="215"/>
      <c r="Q163" s="166"/>
      <c r="R163" s="174"/>
      <c r="S163" s="175"/>
    </row>
    <row r="164" spans="1:19" ht="74" x14ac:dyDescent="0.4">
      <c r="A164" s="173"/>
      <c r="B164" s="319"/>
      <c r="C164" s="319"/>
      <c r="D164" s="315"/>
      <c r="E164" s="316"/>
      <c r="F164" s="183" t="s">
        <v>440</v>
      </c>
      <c r="G164" s="183">
        <v>2</v>
      </c>
      <c r="H164" s="184" t="s">
        <v>21</v>
      </c>
      <c r="I164" s="188" t="str">
        <f>IF(AND('معلومات عن المرفق 5'!$E$13=1,G164&gt;=1),'Data Validation Lists'!$B$12,IF(AND('معلومات عن المرفق 5'!$E$13=2,G164&gt;=2),'Data Validation Lists'!$B$12,IF(AND('معلومات عن المرفق 5'!$E$13=3,G164=3),'Data Validation Lists'!$B$12,'Data Validation Lists'!$B$13)))</f>
        <v>ينطبق - Applicable</v>
      </c>
      <c r="J164" s="172" t="s">
        <v>300</v>
      </c>
      <c r="K164" s="171" t="s">
        <v>246</v>
      </c>
      <c r="L164" s="165">
        <f t="shared" si="2"/>
        <v>3</v>
      </c>
      <c r="M164" s="166"/>
      <c r="N164" s="166"/>
      <c r="O164" s="215"/>
      <c r="P164" s="215"/>
      <c r="Q164" s="166"/>
      <c r="R164" s="174"/>
      <c r="S164" s="175"/>
    </row>
    <row r="165" spans="1:19" ht="111" x14ac:dyDescent="0.4">
      <c r="A165" s="173"/>
      <c r="B165" s="319"/>
      <c r="C165" s="319"/>
      <c r="D165" s="315"/>
      <c r="E165" s="316"/>
      <c r="F165" s="183" t="s">
        <v>440</v>
      </c>
      <c r="G165" s="183">
        <v>3</v>
      </c>
      <c r="H165" s="184" t="s">
        <v>35</v>
      </c>
      <c r="I165" s="188" t="str">
        <f>IF(AND('معلومات عن المرفق 5'!$E$13=1,G165&gt;=1),'Data Validation Lists'!$B$12,IF(AND('معلومات عن المرفق 5'!$E$13=2,G165&gt;=2),'Data Validation Lists'!$B$12,IF(AND('معلومات عن المرفق 5'!$E$13=3,G165=3),'Data Validation Lists'!$B$12,'Data Validation Lists'!$B$13)))</f>
        <v>ينطبق - Applicable</v>
      </c>
      <c r="J165" s="172" t="s">
        <v>154</v>
      </c>
      <c r="K165" s="171" t="s">
        <v>246</v>
      </c>
      <c r="L165" s="165">
        <f t="shared" si="2"/>
        <v>3</v>
      </c>
      <c r="M165" s="166"/>
      <c r="N165" s="166"/>
      <c r="O165" s="215"/>
      <c r="P165" s="215"/>
      <c r="Q165" s="166"/>
      <c r="R165" s="174"/>
      <c r="S165" s="175"/>
    </row>
    <row r="166" spans="1:19" ht="111" x14ac:dyDescent="0.4">
      <c r="A166" s="173"/>
      <c r="B166" s="319"/>
      <c r="C166" s="319"/>
      <c r="D166" s="315"/>
      <c r="E166" s="316"/>
      <c r="F166" s="183" t="s">
        <v>440</v>
      </c>
      <c r="G166" s="183">
        <v>3</v>
      </c>
      <c r="H166" s="184" t="s">
        <v>31</v>
      </c>
      <c r="I166" s="188" t="str">
        <f>IF(AND('معلومات عن المرفق 5'!$E$13=1,G166&gt;=1),'Data Validation Lists'!$B$12,IF(AND('معلومات عن المرفق 5'!$E$13=2,G166&gt;=2),'Data Validation Lists'!$B$12,IF(AND('معلومات عن المرفق 5'!$E$13=3,G166=3),'Data Validation Lists'!$B$12,'Data Validation Lists'!$B$13)))</f>
        <v>ينطبق - Applicable</v>
      </c>
      <c r="J166" s="172" t="s">
        <v>155</v>
      </c>
      <c r="K166" s="171" t="s">
        <v>246</v>
      </c>
      <c r="L166" s="165">
        <f t="shared" si="2"/>
        <v>3</v>
      </c>
      <c r="M166" s="166"/>
      <c r="N166" s="166"/>
      <c r="O166" s="215"/>
      <c r="P166" s="215"/>
      <c r="Q166" s="166"/>
      <c r="R166" s="174"/>
      <c r="S166" s="175"/>
    </row>
    <row r="167" spans="1:19" ht="74" x14ac:dyDescent="0.4">
      <c r="A167" s="173"/>
      <c r="B167" s="319"/>
      <c r="C167" s="319"/>
      <c r="D167" s="315"/>
      <c r="E167" s="316"/>
      <c r="F167" s="183" t="s">
        <v>440</v>
      </c>
      <c r="G167" s="183">
        <v>3</v>
      </c>
      <c r="H167" s="184" t="s">
        <v>297</v>
      </c>
      <c r="I167" s="188" t="str">
        <f>IF(AND('معلومات عن المرفق 5'!$E$13=1,G167&gt;=1),'Data Validation Lists'!$B$12,IF(AND('معلومات عن المرفق 5'!$E$13=2,G167&gt;=2),'Data Validation Lists'!$B$12,IF(AND('معلومات عن المرفق 5'!$E$13=3,G167=3),'Data Validation Lists'!$B$12,'Data Validation Lists'!$B$13)))</f>
        <v>ينطبق - Applicable</v>
      </c>
      <c r="J167" s="172" t="s">
        <v>240</v>
      </c>
      <c r="K167" s="171" t="s">
        <v>246</v>
      </c>
      <c r="L167" s="165">
        <f t="shared" si="2"/>
        <v>3</v>
      </c>
      <c r="M167" s="166"/>
      <c r="N167" s="166"/>
      <c r="O167" s="215"/>
      <c r="P167" s="215"/>
      <c r="Q167" s="166"/>
      <c r="R167" s="174"/>
      <c r="S167" s="175"/>
    </row>
    <row r="168" spans="1:19" ht="111" x14ac:dyDescent="0.4">
      <c r="A168" s="173"/>
      <c r="B168" s="319"/>
      <c r="C168" s="319"/>
      <c r="D168" s="315"/>
      <c r="E168" s="316"/>
      <c r="F168" s="183" t="s">
        <v>440</v>
      </c>
      <c r="G168" s="183">
        <v>2</v>
      </c>
      <c r="H168" s="184" t="s">
        <v>298</v>
      </c>
      <c r="I168" s="188" t="str">
        <f>IF(AND('معلومات عن المرفق 5'!$E$13=1,G168&gt;=1),'Data Validation Lists'!$B$12,IF(AND('معلومات عن المرفق 5'!$E$13=2,G168&gt;=2),'Data Validation Lists'!$B$12,IF(AND('معلومات عن المرفق 5'!$E$13=3,G168=3),'Data Validation Lists'!$B$12,'Data Validation Lists'!$B$13)))</f>
        <v>ينطبق - Applicable</v>
      </c>
      <c r="J168" s="172" t="s">
        <v>485</v>
      </c>
      <c r="K168" s="171" t="s">
        <v>246</v>
      </c>
      <c r="L168" s="165">
        <f t="shared" si="2"/>
        <v>3</v>
      </c>
      <c r="M168" s="166"/>
      <c r="N168" s="166"/>
      <c r="O168" s="215"/>
      <c r="P168" s="215"/>
      <c r="Q168" s="166"/>
      <c r="R168" s="174"/>
      <c r="S168" s="175"/>
    </row>
    <row r="169" spans="1:19" ht="111" x14ac:dyDescent="0.4">
      <c r="A169" s="173"/>
      <c r="B169" s="319"/>
      <c r="C169" s="319"/>
      <c r="D169" s="317"/>
      <c r="E169" s="318"/>
      <c r="F169" s="183" t="s">
        <v>439</v>
      </c>
      <c r="G169" s="183">
        <v>2</v>
      </c>
      <c r="H169" s="184" t="s">
        <v>299</v>
      </c>
      <c r="I169" s="188" t="str">
        <f>IF(AND('معلومات عن المرفق 5'!$E$13=1,G169&gt;=1),'Data Validation Lists'!$B$12,IF(AND('معلومات عن المرفق 5'!$E$13=2,G169&gt;=2),'Data Validation Lists'!$B$12,IF(AND('معلومات عن المرفق 5'!$E$13=3,G169=3),'Data Validation Lists'!$B$12,'Data Validation Lists'!$B$13)))</f>
        <v>ينطبق - Applicable</v>
      </c>
      <c r="J169" s="172" t="s">
        <v>508</v>
      </c>
      <c r="K169" s="171" t="s">
        <v>246</v>
      </c>
      <c r="L169" s="165">
        <f t="shared" si="2"/>
        <v>3</v>
      </c>
      <c r="M169" s="166"/>
      <c r="N169" s="166"/>
      <c r="O169" s="215"/>
      <c r="P169" s="215"/>
      <c r="Q169" s="166"/>
      <c r="R169" s="174"/>
      <c r="S169" s="175"/>
    </row>
    <row r="170" spans="1:19" ht="111" x14ac:dyDescent="0.4">
      <c r="B170" s="302" t="s">
        <v>71</v>
      </c>
      <c r="C170" s="303" t="s">
        <v>12</v>
      </c>
      <c r="D170" s="302" t="s">
        <v>449</v>
      </c>
      <c r="E170" s="302"/>
      <c r="F170" s="183" t="s">
        <v>439</v>
      </c>
      <c r="G170" s="183">
        <v>3</v>
      </c>
      <c r="H170" s="184" t="s">
        <v>291</v>
      </c>
      <c r="I170" s="188" t="str">
        <f>IF(AND('معلومات عن المرفق 5'!$E$13=1,G170&gt;=1),'Data Validation Lists'!$B$12,IF(AND('معلومات عن المرفق 5'!$E$13=2,G170&gt;=2),'Data Validation Lists'!$B$12,IF(AND('معلومات عن المرفق 5'!$E$13=3,G170=3),'Data Validation Lists'!$B$12,'Data Validation Lists'!$B$13)))</f>
        <v>ينطبق - Applicable</v>
      </c>
      <c r="J170" s="172" t="s">
        <v>241</v>
      </c>
      <c r="K170" s="171" t="str">
        <f>IF(L170=3,"مطبق كليًا  - Implemented",IF(L170=0,"لاينطبق على الجهة  - Not Applicable",IF(L170=1,"غير مطبق  - Not Implemented",IF(3&lt;L170&gt;1,"مطبق جزئيًا  - Partially Implemented"," "))))</f>
        <v>مطبق كليًا  - Implemented</v>
      </c>
      <c r="L170" s="165">
        <f>IFERROR(IFERROR(AVERAGEIFS(L171:L174,I171:I174,"&lt;&gt;لا ينطبق - Not Applicable",L171:L174,"&lt;&gt;0"),IFERROR(AVERAGEIF(I171:I174,"&lt;&gt;لا ينطبق - Not Applicable",L171:L174),AVERAGEIF(L171:L174,"&lt;&gt;0",L171:L174))),0)</f>
        <v>3</v>
      </c>
      <c r="M170" s="166"/>
      <c r="N170" s="166"/>
      <c r="O170" s="215"/>
      <c r="P170" s="215"/>
      <c r="Q170" s="166"/>
      <c r="R170" s="174"/>
      <c r="S170" s="175"/>
    </row>
    <row r="171" spans="1:19" ht="74" x14ac:dyDescent="0.4">
      <c r="B171" s="302"/>
      <c r="C171" s="302"/>
      <c r="D171" s="302"/>
      <c r="E171" s="302"/>
      <c r="F171" s="183" t="s">
        <v>440</v>
      </c>
      <c r="G171" s="183">
        <v>3</v>
      </c>
      <c r="H171" s="184" t="s">
        <v>292</v>
      </c>
      <c r="I171" s="188" t="str">
        <f>IF(AND('معلومات عن المرفق 5'!$E$13=1,G171&gt;=1),'Data Validation Lists'!$B$12,IF(AND('معلومات عن المرفق 5'!$E$13=2,G171&gt;=2),'Data Validation Lists'!$B$12,IF(AND('معلومات عن المرفق 5'!$E$13=3,G171=3),'Data Validation Lists'!$B$12,'Data Validation Lists'!$B$13)))</f>
        <v>ينطبق - Applicable</v>
      </c>
      <c r="J171" s="172" t="s">
        <v>156</v>
      </c>
      <c r="K171" s="171" t="s">
        <v>246</v>
      </c>
      <c r="L171" s="165">
        <f t="shared" si="2"/>
        <v>3</v>
      </c>
      <c r="M171" s="166"/>
      <c r="N171" s="166"/>
      <c r="O171" s="215"/>
      <c r="P171" s="215"/>
      <c r="Q171" s="166"/>
      <c r="R171" s="174"/>
      <c r="S171" s="175"/>
    </row>
    <row r="172" spans="1:19" ht="55.5" x14ac:dyDescent="0.4">
      <c r="B172" s="302"/>
      <c r="C172" s="302"/>
      <c r="D172" s="302"/>
      <c r="E172" s="302"/>
      <c r="F172" s="183" t="s">
        <v>440</v>
      </c>
      <c r="G172" s="183">
        <v>2</v>
      </c>
      <c r="H172" s="184" t="s">
        <v>22</v>
      </c>
      <c r="I172" s="188" t="str">
        <f>IF(AND('معلومات عن المرفق 5'!$E$13=1,G172&gt;=1),'Data Validation Lists'!$B$12,IF(AND('معلومات عن المرفق 5'!$E$13=2,G172&gt;=2),'Data Validation Lists'!$B$12,IF(AND('معلومات عن المرفق 5'!$E$13=3,G172=3),'Data Validation Lists'!$B$12,'Data Validation Lists'!$B$13)))</f>
        <v>ينطبق - Applicable</v>
      </c>
      <c r="J172" s="172" t="s">
        <v>242</v>
      </c>
      <c r="K172" s="171" t="s">
        <v>246</v>
      </c>
      <c r="L172" s="165">
        <f t="shared" si="2"/>
        <v>3</v>
      </c>
      <c r="M172" s="166"/>
      <c r="N172" s="166"/>
      <c r="O172" s="215"/>
      <c r="P172" s="215"/>
      <c r="Q172" s="166"/>
      <c r="R172" s="174"/>
      <c r="S172" s="175"/>
    </row>
    <row r="173" spans="1:19" ht="92.5" x14ac:dyDescent="0.4">
      <c r="B173" s="302"/>
      <c r="C173" s="302"/>
      <c r="D173" s="302"/>
      <c r="E173" s="302"/>
      <c r="F173" s="183" t="s">
        <v>440</v>
      </c>
      <c r="G173" s="183">
        <v>2</v>
      </c>
      <c r="H173" s="184" t="s">
        <v>36</v>
      </c>
      <c r="I173" s="188" t="str">
        <f>IF(AND('معلومات عن المرفق 5'!$E$13=1,G173&gt;=1),'Data Validation Lists'!$B$12,IF(AND('معلومات عن المرفق 5'!$E$13=2,G173&gt;=2),'Data Validation Lists'!$B$12,IF(AND('معلومات عن المرفق 5'!$E$13=3,G173=3),'Data Validation Lists'!$B$12,'Data Validation Lists'!$B$13)))</f>
        <v>ينطبق - Applicable</v>
      </c>
      <c r="J173" s="172" t="s">
        <v>243</v>
      </c>
      <c r="K173" s="171" t="s">
        <v>246</v>
      </c>
      <c r="L173" s="165">
        <f t="shared" si="2"/>
        <v>3</v>
      </c>
      <c r="M173" s="166"/>
      <c r="N173" s="166"/>
      <c r="O173" s="215"/>
      <c r="P173" s="215"/>
      <c r="Q173" s="166"/>
      <c r="R173" s="174"/>
      <c r="S173" s="175"/>
    </row>
    <row r="174" spans="1:19" ht="74" x14ac:dyDescent="0.4">
      <c r="B174" s="302"/>
      <c r="C174" s="302"/>
      <c r="D174" s="302"/>
      <c r="E174" s="302"/>
      <c r="F174" s="183" t="s">
        <v>440</v>
      </c>
      <c r="G174" s="183">
        <v>1</v>
      </c>
      <c r="H174" s="184" t="s">
        <v>32</v>
      </c>
      <c r="I174" s="188" t="str">
        <f>IF(AND('معلومات عن المرفق 5'!$E$13=1,G174&gt;=1),'Data Validation Lists'!$B$12,IF(AND('معلومات عن المرفق 5'!$E$13=2,G174&gt;=2),'Data Validation Lists'!$B$12,IF(AND('معلومات عن المرفق 5'!$E$13=3,G174=3),'Data Validation Lists'!$B$12,'Data Validation Lists'!$B$13)))</f>
        <v>ينطبق - Applicable</v>
      </c>
      <c r="J174" s="172" t="s">
        <v>244</v>
      </c>
      <c r="K174" s="171" t="s">
        <v>246</v>
      </c>
      <c r="L174" s="165">
        <f t="shared" si="2"/>
        <v>3</v>
      </c>
      <c r="M174" s="166"/>
      <c r="N174" s="166"/>
      <c r="O174" s="215"/>
      <c r="P174" s="215"/>
      <c r="Q174" s="166"/>
      <c r="R174" s="174"/>
      <c r="S174" s="175"/>
    </row>
    <row r="175" spans="1:19" ht="92.5" x14ac:dyDescent="0.4">
      <c r="B175" s="302"/>
      <c r="C175" s="302"/>
      <c r="D175" s="302"/>
      <c r="E175" s="302"/>
      <c r="F175" s="183" t="s">
        <v>439</v>
      </c>
      <c r="G175" s="183">
        <v>2</v>
      </c>
      <c r="H175" s="184" t="s">
        <v>293</v>
      </c>
      <c r="I175" s="188" t="str">
        <f>IF(AND('معلومات عن المرفق 5'!$E$13=1,G175&gt;=1),'Data Validation Lists'!$B$12,IF(AND('معلومات عن المرفق 5'!$E$13=2,G175&gt;=2),'Data Validation Lists'!$B$12,IF(AND('معلومات عن المرفق 5'!$E$13=3,G175=3),'Data Validation Lists'!$B$12,'Data Validation Lists'!$B$13)))</f>
        <v>ينطبق - Applicable</v>
      </c>
      <c r="J175" s="172" t="s">
        <v>294</v>
      </c>
      <c r="K175" s="171" t="s">
        <v>246</v>
      </c>
      <c r="L175" s="165">
        <f t="shared" si="2"/>
        <v>3</v>
      </c>
      <c r="M175" s="166"/>
      <c r="N175" s="166"/>
      <c r="O175" s="215"/>
      <c r="P175" s="215"/>
      <c r="Q175" s="166"/>
      <c r="R175" s="174"/>
      <c r="S175" s="175"/>
    </row>
    <row r="176" spans="1:19" x14ac:dyDescent="0.4">
      <c r="B176" s="179"/>
      <c r="C176" s="178"/>
      <c r="D176" s="174"/>
      <c r="E176" s="174"/>
      <c r="F176" s="185"/>
      <c r="G176" s="185"/>
      <c r="H176" s="185"/>
      <c r="I176" s="185"/>
      <c r="J176" s="152"/>
      <c r="K176" s="174"/>
      <c r="L176" s="174"/>
      <c r="M176" s="174"/>
      <c r="N176" s="174"/>
      <c r="O176" s="174"/>
      <c r="P176" s="174"/>
      <c r="Q176" s="174"/>
      <c r="R176" s="174"/>
      <c r="S176" s="175"/>
    </row>
    <row r="177" spans="2:19" ht="19" x14ac:dyDescent="0.5">
      <c r="B177" s="181"/>
      <c r="C177" s="180"/>
      <c r="D177" s="176"/>
      <c r="E177" s="176"/>
      <c r="F177" s="186"/>
      <c r="G177" s="186"/>
      <c r="H177" s="186"/>
      <c r="I177" s="186"/>
      <c r="J177" s="190"/>
      <c r="K177" s="176"/>
      <c r="L177" s="176"/>
      <c r="M177" s="176"/>
      <c r="N177" s="176"/>
      <c r="O177" s="176"/>
      <c r="P177" s="176"/>
      <c r="Q177" s="176"/>
      <c r="R177" s="176"/>
      <c r="S177" s="177"/>
    </row>
  </sheetData>
  <sheetProtection algorithmName="SHA-512" hashValue="VxWxtC/NCl4BMJGFetuHVOZnVLxpNW1G3muWBkNpDvBNOnyi/0IGnNU7D/vSpbKqoG5PMPawrCR8wDk3y07VMw==" saltValue="yxbvxSNNOsakH5zQxV6VBQ==" spinCount="100000" sheet="1" objects="1" scenarios="1"/>
  <dataConsolidate/>
  <mergeCells count="51">
    <mergeCell ref="C6:E6"/>
    <mergeCell ref="B7:B43"/>
    <mergeCell ref="C7:C9"/>
    <mergeCell ref="D7:E9"/>
    <mergeCell ref="C10:C12"/>
    <mergeCell ref="D10:E12"/>
    <mergeCell ref="C13:C20"/>
    <mergeCell ref="D13:E20"/>
    <mergeCell ref="C21:C26"/>
    <mergeCell ref="D21:E26"/>
    <mergeCell ref="C27:C35"/>
    <mergeCell ref="D27:E35"/>
    <mergeCell ref="C36:C37"/>
    <mergeCell ref="D36:E37"/>
    <mergeCell ref="C38:C39"/>
    <mergeCell ref="D38:E39"/>
    <mergeCell ref="C40:C43"/>
    <mergeCell ref="D40:E43"/>
    <mergeCell ref="B44:B161"/>
    <mergeCell ref="C44:C50"/>
    <mergeCell ref="D44:E50"/>
    <mergeCell ref="C51:C63"/>
    <mergeCell ref="D51:E63"/>
    <mergeCell ref="C64:C78"/>
    <mergeCell ref="D64:E78"/>
    <mergeCell ref="C79:C96"/>
    <mergeCell ref="D79:E96"/>
    <mergeCell ref="C97:C103"/>
    <mergeCell ref="D97:E103"/>
    <mergeCell ref="C104:C109"/>
    <mergeCell ref="D104:E109"/>
    <mergeCell ref="C112:C117"/>
    <mergeCell ref="D112:E117"/>
    <mergeCell ref="C118:C122"/>
    <mergeCell ref="D118:E122"/>
    <mergeCell ref="C110:C111"/>
    <mergeCell ref="D110:E111"/>
    <mergeCell ref="C123:C128"/>
    <mergeCell ref="D123:E128"/>
    <mergeCell ref="C129:C140"/>
    <mergeCell ref="D129:E140"/>
    <mergeCell ref="C141:C150"/>
    <mergeCell ref="D141:E150"/>
    <mergeCell ref="B170:B175"/>
    <mergeCell ref="C170:C175"/>
    <mergeCell ref="D170:E175"/>
    <mergeCell ref="C151:C161"/>
    <mergeCell ref="D151:E161"/>
    <mergeCell ref="B162:B169"/>
    <mergeCell ref="C162:C169"/>
    <mergeCell ref="D162:E169"/>
  </mergeCells>
  <dataValidations count="4">
    <dataValidation type="date" operator="greaterThan" allowBlank="1" showInputMessage="1" showErrorMessage="1" error="يجب أن يكون التاريخ على الصياغة (يوم/شهر/سنة)" sqref="M7:N175" xr:uid="{00000000-0002-0000-1400-000000000000}">
      <formula1>44353</formula1>
    </dataValidation>
    <dataValidation showInputMessage="1" showErrorMessage="1" sqref="K10 K13 K21 K29 K41 K44 K51 K64 K79 K97 K104 K112 K118 K123 K129 K141 K151 K162 K170" xr:uid="{00000000-0002-0000-1400-000001000000}"/>
    <dataValidation operator="greaterThan" allowBlank="1" showInputMessage="1" showErrorMessage="1" error="يجب أن يكون التاريخ على الصياغة (يوم/شهر/سنة)" sqref="O7:P175" xr:uid="{3FA15653-BB26-4D6E-9624-1B1892E27D4C}"/>
    <dataValidation type="date" operator="greaterThan" allowBlank="1" showInputMessage="1" showErrorMessage="1" sqref="Q7:Q175" xr:uid="{E64CA442-4710-43CB-8602-4F4E83902A58}">
      <formula1>44718</formula1>
    </dataValidation>
  </dataValidations>
  <printOptions horizontalCentered="1" verticalCentered="1"/>
  <pageMargins left="0.7" right="0.7" top="0.75" bottom="0.75" header="0.3" footer="0.3"/>
  <pageSetup paperSize="9" orientation="landscape" r:id="rId1"/>
  <headerFooter differentFirst="1">
    <oddHeader>&amp;L&amp;"Times New Roman,Regular"&amp;12&amp;A&amp;R&amp;F&amp;C&amp;"Arial,Regular"&amp;09&amp;B&amp;K3EB43EPUBLIC</oddHeader>
    <oddFooter>&amp;R&amp;"Calibri"&amp;11&amp;K000000&amp;"Calibri"&amp;11&amp;K000000&amp;"Calibri"&amp;11&amp;K000000&amp;"Calibri"&amp;11&amp;K000000&amp;"Calibri"&amp;11&amp;K000000&amp;"Calibri"&amp;11&amp;K000000&amp;"Times New Roman,Regular"&amp;12  &amp;G | &amp;P</oddFooter>
    <evenHeader>&amp;L&amp;"Arial,Regular"&amp;09&amp;B&amp;K3EB43EPUBLIC</evenHeader>
    <firstHeader>&amp;R&amp;F&amp;L&amp;"Arial,Regular"&amp;09&amp;B&amp;K3EB43EPUBLIC</firstHeader>
    <firstFooter>&amp;R&amp;"Calibri"&amp;11&amp;K000000&amp;"Calibri"&amp;11&amp;K000000&amp;"Calibri"&amp;11&amp;K000000&amp;"Calibri"&amp;11&amp;K000000&amp;"Calibri"&amp;11&amp;K000000&amp;"Calibri"&amp;11&amp;K000000&amp;"Times New Roman,Regular"&amp;12  &amp;G | &amp;P</first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5" operator="equal" id="{1D3828EE-E6E0-4F19-9830-1DB9824ED4D3}">
            <xm:f>'Data Validation Lists'!$B$5</xm:f>
            <x14:dxf>
              <font>
                <color theme="0"/>
              </font>
              <fill>
                <patternFill>
                  <bgColor theme="0" tint="-0.499984740745262"/>
                </patternFill>
              </fill>
            </x14:dxf>
          </x14:cfRule>
          <x14:cfRule type="cellIs" priority="6" operator="equal" id="{B93058FD-7404-424A-9BCB-6F5B41578F0E}">
            <xm:f>'Data Validation Lists'!$B$4</xm:f>
            <x14:dxf>
              <font>
                <color theme="0"/>
              </font>
              <fill>
                <patternFill>
                  <bgColor rgb="FFFF0000"/>
                </patternFill>
              </fill>
            </x14:dxf>
          </x14:cfRule>
          <x14:cfRule type="cellIs" priority="7" operator="equal" id="{6F737E36-D959-4716-8BFF-1DA727839515}">
            <xm:f>'Data Validation Lists'!$B$3</xm:f>
            <x14:dxf>
              <font>
                <color theme="0"/>
              </font>
              <fill>
                <patternFill>
                  <bgColor rgb="FFFFC000"/>
                </patternFill>
              </fill>
            </x14:dxf>
          </x14:cfRule>
          <x14:cfRule type="cellIs" priority="8" operator="equal" id="{DEA00E4C-10C1-403D-A1FC-EFAF43F69CCF}">
            <xm:f>'Data Validation Lists'!$B$2</xm:f>
            <x14:dxf>
              <font>
                <color theme="0"/>
              </font>
              <fill>
                <patternFill>
                  <fgColor rgb="FF92D050"/>
                  <bgColor rgb="FF70AD47"/>
                </patternFill>
              </fill>
            </x14:dxf>
          </x14:cfRule>
          <xm:sqref>K7</xm:sqref>
        </x14:conditionalFormatting>
        <x14:conditionalFormatting xmlns:xm="http://schemas.microsoft.com/office/excel/2006/main">
          <x14:cfRule type="cellIs" priority="1" operator="equal" id="{160294A7-FF93-416F-AF9D-BE3B5CDD00BB}">
            <xm:f>'Data Validation Lists'!$B$5</xm:f>
            <x14:dxf>
              <font>
                <color theme="0"/>
              </font>
              <fill>
                <patternFill>
                  <bgColor theme="0" tint="-0.499984740745262"/>
                </patternFill>
              </fill>
            </x14:dxf>
          </x14:cfRule>
          <x14:cfRule type="cellIs" priority="2" operator="equal" id="{6D63696B-627D-42D3-93C1-2C138D2D7BF9}">
            <xm:f>'Data Validation Lists'!$B$4</xm:f>
            <x14:dxf>
              <font>
                <color theme="0"/>
              </font>
              <fill>
                <patternFill>
                  <bgColor rgb="FFFF0000"/>
                </patternFill>
              </fill>
            </x14:dxf>
          </x14:cfRule>
          <x14:cfRule type="cellIs" priority="3" operator="equal" id="{B8593E58-2E04-43FA-BFCF-91A40795C9C8}">
            <xm:f>'Data Validation Lists'!$B$3</xm:f>
            <x14:dxf>
              <font>
                <color theme="0"/>
              </font>
              <fill>
                <patternFill>
                  <bgColor rgb="FFFFC000"/>
                </patternFill>
              </fill>
            </x14:dxf>
          </x14:cfRule>
          <x14:cfRule type="cellIs" priority="4" operator="equal" id="{AAA15CF2-5A89-4739-B4C7-41070309356E}">
            <xm:f>'Data Validation Lists'!$B$2</xm:f>
            <x14:dxf>
              <font>
                <color theme="0"/>
              </font>
              <fill>
                <patternFill>
                  <fgColor rgb="FF92D050"/>
                  <bgColor rgb="FF70AD47"/>
                </patternFill>
              </fill>
            </x14:dxf>
          </x14:cfRule>
          <xm:sqref>K8:K175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0000000-0002-0000-1400-000002000000}">
          <x14:formula1>
            <xm:f>'Data Validation Lists'!$B$2:$B$5</xm:f>
          </x14:formula1>
          <xm:sqref>K130:K140 K7:K9 K11:K12 K171:K175 K14:K20 K22:K28 K30:K40 K42:K43 K45:K50 K52:K63 K65:K78 K98:K103 K105:K111 K80:K96 K113:K117 K119:K122 K124:K128 K163:K169 K152:K161 K142:K150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UG322"/>
  <sheetViews>
    <sheetView rightToLeft="1" tabSelected="1" zoomScaleNormal="100" workbookViewId="0">
      <selection activeCell="C11" sqref="C11"/>
    </sheetView>
  </sheetViews>
  <sheetFormatPr defaultColWidth="10.54296875" defaultRowHeight="18.5" x14ac:dyDescent="0.55000000000000004"/>
  <cols>
    <col min="1" max="1" width="7.1796875" style="48" customWidth="1"/>
    <col min="2" max="2" width="34" style="46" customWidth="1"/>
    <col min="3" max="3" width="25.1796875" style="46" customWidth="1"/>
    <col min="4" max="4" width="11.81640625" style="46" customWidth="1"/>
    <col min="5" max="5" width="72.81640625" style="46" customWidth="1"/>
    <col min="6" max="6" width="5.81640625" style="48" customWidth="1"/>
    <col min="7" max="14" width="24.81640625" style="48" customWidth="1"/>
    <col min="15" max="16384" width="10.54296875" style="46"/>
  </cols>
  <sheetData>
    <row r="1" spans="1:553" ht="20.149999999999999" customHeight="1" x14ac:dyDescent="0.55000000000000004">
      <c r="A1" s="72"/>
      <c r="B1" s="45"/>
      <c r="C1" s="45"/>
      <c r="D1" s="45"/>
      <c r="E1" s="140"/>
      <c r="F1" s="99"/>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row>
    <row r="2" spans="1:553" ht="133.5" customHeight="1" x14ac:dyDescent="0.55000000000000004">
      <c r="A2" s="73"/>
      <c r="B2" s="44"/>
      <c r="C2" s="44"/>
      <c r="D2" s="44"/>
      <c r="E2" s="50"/>
      <c r="F2" s="80"/>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row>
    <row r="3" spans="1:553" ht="64.5" customHeight="1" x14ac:dyDescent="0.55000000000000004">
      <c r="A3" s="73"/>
      <c r="B3" s="44"/>
      <c r="C3" s="44"/>
      <c r="D3" s="44"/>
      <c r="E3" s="50"/>
      <c r="F3" s="80"/>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c r="IW3" s="48"/>
      <c r="IX3" s="48"/>
      <c r="IY3" s="48"/>
      <c r="IZ3" s="48"/>
      <c r="JA3" s="48"/>
      <c r="JB3" s="48"/>
      <c r="JC3" s="48"/>
      <c r="JD3" s="48"/>
      <c r="JE3" s="48"/>
      <c r="JF3" s="48"/>
      <c r="JG3" s="48"/>
      <c r="JH3" s="48"/>
      <c r="JI3" s="48"/>
      <c r="JJ3" s="48"/>
      <c r="JK3" s="48"/>
      <c r="JL3" s="48"/>
      <c r="JM3" s="48"/>
      <c r="JN3" s="48"/>
      <c r="JO3" s="48"/>
      <c r="JP3" s="48"/>
      <c r="JQ3" s="48"/>
      <c r="JR3" s="48"/>
      <c r="JS3" s="48"/>
      <c r="JT3" s="48"/>
      <c r="JU3" s="48"/>
      <c r="JV3" s="48"/>
      <c r="JW3" s="48"/>
      <c r="JX3" s="48"/>
      <c r="JY3" s="48"/>
      <c r="JZ3" s="48"/>
      <c r="KA3" s="48"/>
      <c r="KB3" s="48"/>
      <c r="KC3" s="48"/>
      <c r="KD3" s="48"/>
      <c r="KE3" s="48"/>
      <c r="KF3" s="48"/>
      <c r="KG3" s="48"/>
      <c r="KH3" s="48"/>
      <c r="KI3" s="48"/>
      <c r="KJ3" s="48"/>
      <c r="KK3" s="48"/>
      <c r="KL3" s="48"/>
      <c r="KM3" s="48"/>
      <c r="KN3" s="48"/>
      <c r="KO3" s="48"/>
      <c r="KP3" s="48"/>
      <c r="KQ3" s="48"/>
      <c r="KR3" s="48"/>
      <c r="KS3" s="48"/>
      <c r="KT3" s="48"/>
      <c r="KU3" s="48"/>
      <c r="KV3" s="48"/>
      <c r="KW3" s="48"/>
      <c r="KX3" s="48"/>
      <c r="KY3" s="48"/>
      <c r="KZ3" s="48"/>
      <c r="LA3" s="48"/>
      <c r="LB3" s="48"/>
      <c r="LC3" s="48"/>
      <c r="LD3" s="48"/>
      <c r="LE3" s="48"/>
      <c r="LF3" s="48"/>
      <c r="LG3" s="48"/>
      <c r="LH3" s="48"/>
      <c r="LI3" s="48"/>
      <c r="LJ3" s="48"/>
      <c r="LK3" s="48"/>
      <c r="LL3" s="48"/>
      <c r="LM3" s="48"/>
      <c r="LN3" s="48"/>
      <c r="LO3" s="48"/>
      <c r="LP3" s="48"/>
      <c r="LQ3" s="48"/>
      <c r="LR3" s="48"/>
      <c r="LS3" s="48"/>
      <c r="LT3" s="48"/>
      <c r="LU3" s="48"/>
      <c r="LV3" s="48"/>
      <c r="LW3" s="48"/>
      <c r="LX3" s="48"/>
      <c r="LY3" s="48"/>
      <c r="LZ3" s="48"/>
      <c r="MA3" s="48"/>
      <c r="MB3" s="48"/>
      <c r="MC3" s="48"/>
      <c r="MD3" s="48"/>
      <c r="ME3" s="48"/>
      <c r="MF3" s="48"/>
      <c r="MG3" s="48"/>
      <c r="MH3" s="48"/>
      <c r="MI3" s="48"/>
      <c r="MJ3" s="48"/>
      <c r="MK3" s="48"/>
      <c r="ML3" s="48"/>
      <c r="MM3" s="48"/>
      <c r="MN3" s="48"/>
      <c r="MO3" s="48"/>
      <c r="MP3" s="48"/>
      <c r="MQ3" s="48"/>
      <c r="MR3" s="48"/>
      <c r="MS3" s="48"/>
      <c r="MT3" s="48"/>
      <c r="MU3" s="48"/>
      <c r="MV3" s="48"/>
      <c r="MW3" s="48"/>
      <c r="MX3" s="48"/>
      <c r="MY3" s="48"/>
      <c r="MZ3" s="48"/>
      <c r="NA3" s="48"/>
      <c r="NB3" s="48"/>
      <c r="NC3" s="48"/>
      <c r="ND3" s="48"/>
      <c r="NE3" s="48"/>
      <c r="NF3" s="48"/>
      <c r="NG3" s="48"/>
      <c r="NH3" s="48"/>
      <c r="NI3" s="48"/>
      <c r="NJ3" s="48"/>
      <c r="NK3" s="48"/>
      <c r="NL3" s="48"/>
      <c r="NM3" s="48"/>
      <c r="NN3" s="48"/>
      <c r="NO3" s="48"/>
      <c r="NP3" s="48"/>
      <c r="NQ3" s="48"/>
      <c r="NR3" s="48"/>
      <c r="NS3" s="48"/>
      <c r="NT3" s="48"/>
      <c r="NU3" s="48"/>
      <c r="NV3" s="48"/>
      <c r="NW3" s="48"/>
      <c r="NX3" s="48"/>
      <c r="NY3" s="48"/>
      <c r="NZ3" s="48"/>
      <c r="OA3" s="48"/>
      <c r="OB3" s="48"/>
      <c r="OC3" s="48"/>
      <c r="OD3" s="48"/>
      <c r="OE3" s="48"/>
      <c r="OF3" s="48"/>
      <c r="OG3" s="48"/>
      <c r="OH3" s="48"/>
      <c r="OI3" s="48"/>
      <c r="OJ3" s="48"/>
      <c r="OK3" s="48"/>
      <c r="OL3" s="48"/>
      <c r="OM3" s="48"/>
      <c r="ON3" s="48"/>
      <c r="OO3" s="48"/>
      <c r="OP3" s="48"/>
      <c r="OQ3" s="48"/>
      <c r="OR3" s="48"/>
      <c r="OS3" s="48"/>
      <c r="OT3" s="48"/>
      <c r="OU3" s="48"/>
      <c r="OV3" s="48"/>
      <c r="OW3" s="48"/>
      <c r="OX3" s="48"/>
      <c r="OY3" s="48"/>
      <c r="OZ3" s="48"/>
      <c r="PA3" s="48"/>
      <c r="PB3" s="48"/>
      <c r="PC3" s="48"/>
      <c r="PD3" s="48"/>
      <c r="PE3" s="48"/>
      <c r="PF3" s="48"/>
      <c r="PG3" s="48"/>
      <c r="PH3" s="48"/>
      <c r="PI3" s="48"/>
      <c r="PJ3" s="48"/>
      <c r="PK3" s="48"/>
      <c r="PL3" s="48"/>
      <c r="PM3" s="48"/>
      <c r="PN3" s="48"/>
      <c r="PO3" s="48"/>
      <c r="PP3" s="48"/>
      <c r="PQ3" s="48"/>
      <c r="PR3" s="48"/>
      <c r="PS3" s="48"/>
      <c r="PT3" s="48"/>
      <c r="PU3" s="48"/>
      <c r="PV3" s="48"/>
      <c r="PW3" s="48"/>
      <c r="PX3" s="48"/>
      <c r="PY3" s="48"/>
      <c r="PZ3" s="48"/>
      <c r="QA3" s="48"/>
      <c r="QB3" s="48"/>
      <c r="QC3" s="48"/>
      <c r="QD3" s="48"/>
      <c r="QE3" s="48"/>
      <c r="QF3" s="48"/>
      <c r="QG3" s="48"/>
      <c r="QH3" s="48"/>
      <c r="QI3" s="48"/>
      <c r="QJ3" s="48"/>
      <c r="QK3" s="48"/>
      <c r="QL3" s="48"/>
      <c r="QM3" s="48"/>
      <c r="QN3" s="48"/>
      <c r="QO3" s="48"/>
      <c r="QP3" s="48"/>
      <c r="QQ3" s="48"/>
      <c r="QR3" s="48"/>
      <c r="QS3" s="48"/>
      <c r="QT3" s="48"/>
      <c r="QU3" s="48"/>
      <c r="QV3" s="48"/>
      <c r="QW3" s="48"/>
      <c r="QX3" s="48"/>
      <c r="QY3" s="48"/>
      <c r="QZ3" s="48"/>
      <c r="RA3" s="48"/>
      <c r="RB3" s="48"/>
      <c r="RC3" s="48"/>
      <c r="RD3" s="48"/>
      <c r="RE3" s="48"/>
      <c r="RF3" s="48"/>
      <c r="RG3" s="48"/>
      <c r="RH3" s="48"/>
      <c r="RI3" s="48"/>
      <c r="RJ3" s="48"/>
      <c r="RK3" s="48"/>
      <c r="RL3" s="48"/>
      <c r="RM3" s="48"/>
      <c r="RN3" s="48"/>
      <c r="RO3" s="48"/>
      <c r="RP3" s="48"/>
      <c r="RQ3" s="48"/>
      <c r="RR3" s="48"/>
      <c r="RS3" s="48"/>
      <c r="RT3" s="48"/>
      <c r="RU3" s="48"/>
      <c r="RV3" s="48"/>
      <c r="RW3" s="48"/>
      <c r="RX3" s="48"/>
      <c r="RY3" s="48"/>
      <c r="RZ3" s="48"/>
      <c r="SA3" s="48"/>
      <c r="SB3" s="48"/>
      <c r="SC3" s="48"/>
      <c r="SD3" s="48"/>
      <c r="SE3" s="48"/>
      <c r="SF3" s="48"/>
      <c r="SG3" s="48"/>
      <c r="SH3" s="48"/>
      <c r="SI3" s="48"/>
      <c r="SJ3" s="48"/>
      <c r="SK3" s="48"/>
      <c r="SL3" s="48"/>
      <c r="SM3" s="48"/>
      <c r="SN3" s="48"/>
      <c r="SO3" s="48"/>
      <c r="SP3" s="48"/>
      <c r="SQ3" s="48"/>
      <c r="SR3" s="48"/>
      <c r="SS3" s="48"/>
      <c r="ST3" s="48"/>
      <c r="SU3" s="48"/>
      <c r="SV3" s="48"/>
      <c r="SW3" s="48"/>
      <c r="SX3" s="48"/>
      <c r="SY3" s="48"/>
      <c r="SZ3" s="48"/>
      <c r="TA3" s="48"/>
      <c r="TB3" s="48"/>
      <c r="TC3" s="48"/>
      <c r="TD3" s="48"/>
      <c r="TE3" s="48"/>
      <c r="TF3" s="48"/>
      <c r="TG3" s="48"/>
      <c r="TH3" s="48"/>
      <c r="TI3" s="48"/>
      <c r="TJ3" s="48"/>
      <c r="TK3" s="48"/>
      <c r="TL3" s="48"/>
      <c r="TM3" s="48"/>
      <c r="TN3" s="48"/>
      <c r="TO3" s="48"/>
      <c r="TP3" s="48"/>
      <c r="TQ3" s="48"/>
      <c r="TR3" s="48"/>
      <c r="TS3" s="48"/>
      <c r="TT3" s="48"/>
      <c r="TU3" s="48"/>
      <c r="TV3" s="48"/>
      <c r="TW3" s="48"/>
      <c r="TX3" s="48"/>
      <c r="TY3" s="48"/>
      <c r="TZ3" s="48"/>
      <c r="UA3" s="48"/>
      <c r="UB3" s="48"/>
      <c r="UC3" s="48"/>
      <c r="UD3" s="48"/>
      <c r="UE3" s="48"/>
      <c r="UF3" s="48"/>
      <c r="UG3" s="48"/>
    </row>
    <row r="4" spans="1:553" x14ac:dyDescent="0.55000000000000004">
      <c r="A4" s="73"/>
      <c r="B4" s="44"/>
      <c r="C4" s="44"/>
      <c r="D4" s="44"/>
      <c r="E4" s="50"/>
      <c r="F4" s="80"/>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c r="LF4" s="48"/>
      <c r="LG4" s="48"/>
      <c r="LH4" s="48"/>
      <c r="LI4" s="48"/>
      <c r="LJ4" s="48"/>
      <c r="LK4" s="48"/>
      <c r="LL4" s="48"/>
      <c r="LM4" s="48"/>
      <c r="LN4" s="48"/>
      <c r="LO4" s="48"/>
      <c r="LP4" s="48"/>
      <c r="LQ4" s="48"/>
      <c r="LR4" s="48"/>
      <c r="LS4" s="48"/>
      <c r="LT4" s="48"/>
      <c r="LU4" s="48"/>
      <c r="LV4" s="48"/>
      <c r="LW4" s="48"/>
      <c r="LX4" s="48"/>
      <c r="LY4" s="48"/>
      <c r="LZ4" s="48"/>
      <c r="MA4" s="48"/>
      <c r="MB4" s="48"/>
      <c r="MC4" s="48"/>
      <c r="MD4" s="48"/>
      <c r="ME4" s="48"/>
      <c r="MF4" s="48"/>
      <c r="MG4" s="48"/>
      <c r="MH4" s="48"/>
      <c r="MI4" s="48"/>
      <c r="MJ4" s="48"/>
      <c r="MK4" s="48"/>
      <c r="ML4" s="48"/>
      <c r="MM4" s="48"/>
      <c r="MN4" s="48"/>
      <c r="MO4" s="48"/>
      <c r="MP4" s="48"/>
      <c r="MQ4" s="48"/>
      <c r="MR4" s="48"/>
      <c r="MS4" s="48"/>
      <c r="MT4" s="48"/>
      <c r="MU4" s="48"/>
      <c r="MV4" s="48"/>
      <c r="MW4" s="48"/>
      <c r="MX4" s="48"/>
      <c r="MY4" s="48"/>
      <c r="MZ4" s="48"/>
      <c r="NA4" s="48"/>
      <c r="NB4" s="48"/>
      <c r="NC4" s="48"/>
      <c r="ND4" s="48"/>
      <c r="NE4" s="48"/>
      <c r="NF4" s="48"/>
      <c r="NG4" s="48"/>
      <c r="NH4" s="48"/>
      <c r="NI4" s="48"/>
      <c r="NJ4" s="48"/>
      <c r="NK4" s="48"/>
      <c r="NL4" s="48"/>
      <c r="NM4" s="48"/>
      <c r="NN4" s="48"/>
      <c r="NO4" s="48"/>
      <c r="NP4" s="48"/>
      <c r="NQ4" s="48"/>
      <c r="NR4" s="48"/>
      <c r="NS4" s="48"/>
      <c r="NT4" s="48"/>
      <c r="NU4" s="48"/>
      <c r="NV4" s="48"/>
      <c r="NW4" s="48"/>
      <c r="NX4" s="48"/>
      <c r="NY4" s="48"/>
      <c r="NZ4" s="48"/>
      <c r="OA4" s="48"/>
      <c r="OB4" s="48"/>
      <c r="OC4" s="48"/>
      <c r="OD4" s="48"/>
      <c r="OE4" s="48"/>
      <c r="OF4" s="48"/>
      <c r="OG4" s="48"/>
      <c r="OH4" s="48"/>
      <c r="OI4" s="48"/>
      <c r="OJ4" s="48"/>
      <c r="OK4" s="48"/>
      <c r="OL4" s="48"/>
      <c r="OM4" s="48"/>
      <c r="ON4" s="48"/>
      <c r="OO4" s="48"/>
      <c r="OP4" s="48"/>
      <c r="OQ4" s="48"/>
      <c r="OR4" s="48"/>
      <c r="OS4" s="48"/>
      <c r="OT4" s="48"/>
      <c r="OU4" s="48"/>
      <c r="OV4" s="48"/>
      <c r="OW4" s="48"/>
      <c r="OX4" s="48"/>
      <c r="OY4" s="48"/>
      <c r="OZ4" s="48"/>
      <c r="PA4" s="48"/>
      <c r="PB4" s="48"/>
      <c r="PC4" s="48"/>
      <c r="PD4" s="48"/>
      <c r="PE4" s="48"/>
      <c r="PF4" s="48"/>
      <c r="PG4" s="48"/>
      <c r="PH4" s="48"/>
      <c r="PI4" s="48"/>
      <c r="PJ4" s="48"/>
      <c r="PK4" s="48"/>
      <c r="PL4" s="48"/>
      <c r="PM4" s="48"/>
      <c r="PN4" s="48"/>
      <c r="PO4" s="48"/>
      <c r="PP4" s="48"/>
      <c r="PQ4" s="48"/>
      <c r="PR4" s="48"/>
      <c r="PS4" s="48"/>
      <c r="PT4" s="48"/>
      <c r="PU4" s="48"/>
      <c r="PV4" s="48"/>
      <c r="PW4" s="48"/>
      <c r="PX4" s="48"/>
      <c r="PY4" s="48"/>
      <c r="PZ4" s="48"/>
      <c r="QA4" s="48"/>
      <c r="QB4" s="48"/>
      <c r="QC4" s="48"/>
      <c r="QD4" s="48"/>
      <c r="QE4" s="48"/>
      <c r="QF4" s="48"/>
      <c r="QG4" s="48"/>
      <c r="QH4" s="48"/>
      <c r="QI4" s="48"/>
      <c r="QJ4" s="48"/>
      <c r="QK4" s="48"/>
      <c r="QL4" s="48"/>
      <c r="QM4" s="48"/>
      <c r="QN4" s="48"/>
      <c r="QO4" s="48"/>
      <c r="QP4" s="48"/>
      <c r="QQ4" s="48"/>
      <c r="QR4" s="48"/>
      <c r="QS4" s="48"/>
      <c r="QT4" s="48"/>
      <c r="QU4" s="48"/>
      <c r="QV4" s="48"/>
      <c r="QW4" s="48"/>
      <c r="QX4" s="48"/>
      <c r="QY4" s="48"/>
      <c r="QZ4" s="48"/>
      <c r="RA4" s="48"/>
      <c r="RB4" s="48"/>
      <c r="RC4" s="48"/>
      <c r="RD4" s="48"/>
      <c r="RE4" s="48"/>
      <c r="RF4" s="48"/>
      <c r="RG4" s="48"/>
      <c r="RH4" s="48"/>
      <c r="RI4" s="48"/>
      <c r="RJ4" s="48"/>
      <c r="RK4" s="48"/>
      <c r="RL4" s="48"/>
      <c r="RM4" s="48"/>
      <c r="RN4" s="48"/>
      <c r="RO4" s="48"/>
      <c r="RP4" s="48"/>
      <c r="RQ4" s="48"/>
      <c r="RR4" s="48"/>
      <c r="RS4" s="48"/>
      <c r="RT4" s="48"/>
      <c r="RU4" s="48"/>
      <c r="RV4" s="48"/>
      <c r="RW4" s="48"/>
      <c r="RX4" s="48"/>
      <c r="RY4" s="48"/>
      <c r="RZ4" s="48"/>
      <c r="SA4" s="48"/>
      <c r="SB4" s="48"/>
      <c r="SC4" s="48"/>
      <c r="SD4" s="48"/>
      <c r="SE4" s="48"/>
      <c r="SF4" s="48"/>
      <c r="SG4" s="48"/>
      <c r="SH4" s="48"/>
      <c r="SI4" s="48"/>
      <c r="SJ4" s="48"/>
      <c r="SK4" s="48"/>
      <c r="SL4" s="48"/>
      <c r="SM4" s="48"/>
      <c r="SN4" s="48"/>
      <c r="SO4" s="48"/>
      <c r="SP4" s="48"/>
      <c r="SQ4" s="48"/>
      <c r="SR4" s="48"/>
      <c r="SS4" s="48"/>
      <c r="ST4" s="48"/>
      <c r="SU4" s="48"/>
      <c r="SV4" s="48"/>
      <c r="SW4" s="48"/>
      <c r="SX4" s="48"/>
      <c r="SY4" s="48"/>
      <c r="SZ4" s="48"/>
      <c r="TA4" s="48"/>
      <c r="TB4" s="48"/>
      <c r="TC4" s="48"/>
      <c r="TD4" s="48"/>
      <c r="TE4" s="48"/>
      <c r="TF4" s="48"/>
      <c r="TG4" s="48"/>
      <c r="TH4" s="48"/>
      <c r="TI4" s="48"/>
      <c r="TJ4" s="48"/>
      <c r="TK4" s="48"/>
      <c r="TL4" s="48"/>
      <c r="TM4" s="48"/>
      <c r="TN4" s="48"/>
      <c r="TO4" s="48"/>
      <c r="TP4" s="48"/>
      <c r="TQ4" s="48"/>
      <c r="TR4" s="48"/>
      <c r="TS4" s="48"/>
      <c r="TT4" s="48"/>
      <c r="TU4" s="48"/>
      <c r="TV4" s="48"/>
      <c r="TW4" s="48"/>
      <c r="TX4" s="48"/>
      <c r="TY4" s="48"/>
      <c r="TZ4" s="48"/>
      <c r="UA4" s="48"/>
      <c r="UB4" s="48"/>
      <c r="UC4" s="48"/>
      <c r="UD4" s="48"/>
      <c r="UE4" s="48"/>
      <c r="UF4" s="48"/>
      <c r="UG4" s="48"/>
    </row>
    <row r="5" spans="1:553" ht="33.65" customHeight="1" x14ac:dyDescent="0.55000000000000004">
      <c r="A5" s="135"/>
      <c r="B5" s="366" t="s">
        <v>145</v>
      </c>
      <c r="C5" s="367"/>
      <c r="D5" s="367"/>
      <c r="E5" s="368"/>
      <c r="F5" s="136"/>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row>
    <row r="6" spans="1:553" x14ac:dyDescent="0.55000000000000004">
      <c r="A6" s="137"/>
      <c r="B6" s="44"/>
      <c r="C6" s="44"/>
      <c r="D6" s="44"/>
      <c r="E6" s="50"/>
      <c r="F6" s="13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48"/>
      <c r="QS6" s="48"/>
      <c r="QT6" s="48"/>
      <c r="QU6" s="48"/>
      <c r="QV6" s="48"/>
      <c r="QW6" s="48"/>
      <c r="QX6" s="48"/>
      <c r="QY6" s="48"/>
      <c r="QZ6" s="48"/>
      <c r="RA6" s="48"/>
      <c r="RB6" s="48"/>
      <c r="RC6" s="48"/>
      <c r="RD6" s="48"/>
      <c r="RE6" s="48"/>
      <c r="RF6" s="48"/>
      <c r="RG6" s="48"/>
      <c r="RH6" s="48"/>
      <c r="RI6" s="48"/>
      <c r="RJ6" s="48"/>
      <c r="RK6" s="48"/>
      <c r="RL6" s="48"/>
      <c r="RM6" s="48"/>
      <c r="RN6" s="48"/>
      <c r="RO6" s="48"/>
      <c r="RP6" s="48"/>
      <c r="RQ6" s="48"/>
      <c r="RR6" s="48"/>
      <c r="RS6" s="48"/>
      <c r="RT6" s="48"/>
      <c r="RU6" s="48"/>
      <c r="RV6" s="48"/>
      <c r="RW6" s="48"/>
      <c r="RX6" s="48"/>
      <c r="RY6" s="48"/>
      <c r="RZ6" s="48"/>
      <c r="SA6" s="48"/>
      <c r="SB6" s="48"/>
      <c r="SC6" s="48"/>
      <c r="SD6" s="48"/>
      <c r="SE6" s="48"/>
      <c r="SF6" s="48"/>
      <c r="SG6" s="48"/>
      <c r="SH6" s="48"/>
      <c r="SI6" s="48"/>
      <c r="SJ6" s="48"/>
      <c r="SK6" s="48"/>
      <c r="SL6" s="48"/>
      <c r="SM6" s="48"/>
      <c r="SN6" s="48"/>
      <c r="SO6" s="48"/>
      <c r="SP6" s="48"/>
      <c r="SQ6" s="48"/>
      <c r="SR6" s="48"/>
      <c r="SS6" s="48"/>
      <c r="ST6" s="48"/>
      <c r="SU6" s="48"/>
      <c r="SV6" s="48"/>
      <c r="SW6" s="48"/>
      <c r="SX6" s="48"/>
      <c r="SY6" s="48"/>
      <c r="SZ6" s="48"/>
      <c r="TA6" s="48"/>
      <c r="TB6" s="48"/>
      <c r="TC6" s="48"/>
      <c r="TD6" s="48"/>
      <c r="TE6" s="48"/>
      <c r="TF6" s="48"/>
      <c r="TG6" s="48"/>
      <c r="TH6" s="48"/>
      <c r="TI6" s="48"/>
      <c r="TJ6" s="48"/>
      <c r="TK6" s="48"/>
      <c r="TL6" s="48"/>
      <c r="TM6" s="48"/>
      <c r="TN6" s="48"/>
      <c r="TO6" s="48"/>
      <c r="TP6" s="48"/>
      <c r="TQ6" s="48"/>
      <c r="TR6" s="48"/>
      <c r="TS6" s="48"/>
      <c r="TT6" s="48"/>
      <c r="TU6" s="48"/>
      <c r="TV6" s="48"/>
      <c r="TW6" s="48"/>
      <c r="TX6" s="48"/>
      <c r="TY6" s="48"/>
      <c r="TZ6" s="48"/>
      <c r="UA6" s="48"/>
      <c r="UB6" s="48"/>
      <c r="UC6" s="48"/>
      <c r="UD6" s="48"/>
      <c r="UE6" s="48"/>
      <c r="UF6" s="48"/>
      <c r="UG6" s="48"/>
    </row>
    <row r="7" spans="1:553" s="44" customFormat="1" ht="25" customHeight="1" x14ac:dyDescent="0.55000000000000004">
      <c r="A7" s="137"/>
      <c r="B7" s="372" t="s">
        <v>132</v>
      </c>
      <c r="C7" s="360"/>
      <c r="E7" s="206"/>
      <c r="F7" s="13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row>
    <row r="8" spans="1:553" s="44" customFormat="1" x14ac:dyDescent="0.55000000000000004">
      <c r="A8" s="137"/>
      <c r="B8" s="108" t="str">
        <f>'Data Validation Lists'!$B2</f>
        <v>مطبق كليًا  - Implemented</v>
      </c>
      <c r="C8" s="228">
        <f>SUM(C27,C45,C63,C80)</f>
        <v>47</v>
      </c>
      <c r="E8" s="210"/>
      <c r="F8" s="13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row>
    <row r="9" spans="1:553" s="44" customFormat="1" x14ac:dyDescent="0.55000000000000004">
      <c r="A9" s="137"/>
      <c r="B9" s="108" t="str">
        <f>'Data Validation Lists'!$B3</f>
        <v>مطبق جزئيًا  - Partially Implemented</v>
      </c>
      <c r="C9" s="228">
        <f>SUM(C28,C46,C64,C81)</f>
        <v>0</v>
      </c>
      <c r="E9" s="51"/>
      <c r="F9" s="13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row>
    <row r="10" spans="1:553" s="44" customFormat="1" x14ac:dyDescent="0.55000000000000004">
      <c r="A10" s="137"/>
      <c r="B10" s="108" t="str">
        <f>'Data Validation Lists'!$B4</f>
        <v>غير مطبق  - Not Implemented</v>
      </c>
      <c r="C10" s="228">
        <f>SUM(C29,C47,C65,C82)</f>
        <v>0</v>
      </c>
      <c r="E10" s="52"/>
      <c r="F10" s="13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row>
    <row r="11" spans="1:553" s="44" customFormat="1" x14ac:dyDescent="0.55000000000000004">
      <c r="A11" s="137"/>
      <c r="B11" s="108" t="str">
        <f>'Data Validation Lists'!$B5</f>
        <v>لاينطبق على الجهة  - Not Applicable</v>
      </c>
      <c r="C11" s="228">
        <f>SUM(C30,C48,C66,C83)</f>
        <v>0</v>
      </c>
      <c r="E11" s="53"/>
      <c r="F11" s="13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row>
    <row r="12" spans="1:553" s="44" customFormat="1" x14ac:dyDescent="0.55000000000000004">
      <c r="A12" s="137"/>
      <c r="B12" s="209"/>
      <c r="C12" s="209"/>
      <c r="E12" s="53"/>
      <c r="F12" s="13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row>
    <row r="13" spans="1:553" s="44" customFormat="1" x14ac:dyDescent="0.55000000000000004">
      <c r="A13" s="137"/>
      <c r="B13" s="209"/>
      <c r="C13" s="209"/>
      <c r="E13" s="53"/>
      <c r="F13" s="13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row>
    <row r="14" spans="1:553" s="44" customFormat="1" x14ac:dyDescent="0.55000000000000004">
      <c r="A14" s="137"/>
      <c r="B14" s="209"/>
      <c r="C14" s="209"/>
      <c r="E14" s="53"/>
      <c r="F14" s="13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row>
    <row r="15" spans="1:553" s="44" customFormat="1" x14ac:dyDescent="0.55000000000000004">
      <c r="A15" s="137"/>
      <c r="B15" s="209"/>
      <c r="C15" s="209"/>
      <c r="E15" s="53"/>
      <c r="F15" s="13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row>
    <row r="16" spans="1:553" s="44" customFormat="1" x14ac:dyDescent="0.55000000000000004">
      <c r="A16" s="137"/>
      <c r="B16" s="209"/>
      <c r="C16" s="209"/>
      <c r="E16" s="53"/>
      <c r="F16" s="13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row>
    <row r="17" spans="1:553" s="44" customFormat="1" x14ac:dyDescent="0.55000000000000004">
      <c r="A17" s="137"/>
      <c r="B17" s="202"/>
      <c r="C17" s="54"/>
      <c r="D17" s="47"/>
      <c r="E17" s="55"/>
      <c r="F17" s="13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row>
    <row r="18" spans="1:553" s="44" customFormat="1" x14ac:dyDescent="0.55000000000000004">
      <c r="A18" s="137"/>
      <c r="D18" s="47"/>
      <c r="E18" s="55"/>
      <c r="F18" s="13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row>
    <row r="19" spans="1:553" s="44" customFormat="1" ht="20.5" x14ac:dyDescent="0.55000000000000004">
      <c r="A19" s="141"/>
      <c r="B19" s="56"/>
      <c r="C19" s="376"/>
      <c r="D19" s="376"/>
      <c r="E19" s="377"/>
      <c r="F19" s="13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row>
    <row r="20" spans="1:553" s="44" customFormat="1" ht="20.5" x14ac:dyDescent="0.55000000000000004">
      <c r="A20" s="137"/>
      <c r="B20" s="57"/>
      <c r="C20" s="205"/>
      <c r="D20" s="205"/>
      <c r="E20" s="205"/>
      <c r="F20" s="13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row>
    <row r="21" spans="1:553" s="44" customFormat="1" ht="20.5" x14ac:dyDescent="0.55000000000000004">
      <c r="A21" s="137"/>
      <c r="B21" s="57"/>
      <c r="C21" s="205"/>
      <c r="D21" s="205"/>
      <c r="E21" s="205"/>
      <c r="F21" s="13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row>
    <row r="22" spans="1:553" s="44" customFormat="1" x14ac:dyDescent="0.55000000000000004">
      <c r="A22" s="142"/>
      <c r="B22" s="58"/>
      <c r="C22" s="361"/>
      <c r="D22" s="361"/>
      <c r="E22" s="362"/>
      <c r="F22" s="80"/>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row>
    <row r="23" spans="1:553" ht="24.5" x14ac:dyDescent="0.55000000000000004">
      <c r="A23" s="135"/>
      <c r="B23" s="363" t="s">
        <v>133</v>
      </c>
      <c r="C23" s="364"/>
      <c r="D23" s="364"/>
      <c r="E23" s="365"/>
      <c r="F23" s="136"/>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row>
    <row r="24" spans="1:553" s="44" customFormat="1" x14ac:dyDescent="0.55000000000000004">
      <c r="A24" s="137"/>
      <c r="B24" s="356"/>
      <c r="C24" s="356"/>
      <c r="D24" s="357"/>
      <c r="E24" s="358"/>
      <c r="F24" s="13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row>
    <row r="25" spans="1:553" s="44" customFormat="1" x14ac:dyDescent="0.55000000000000004">
      <c r="A25" s="137"/>
      <c r="B25" s="356"/>
      <c r="C25" s="356"/>
      <c r="D25" s="207"/>
      <c r="E25" s="53"/>
      <c r="F25" s="13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row>
    <row r="26" spans="1:553" s="44" customFormat="1" ht="20.5" x14ac:dyDescent="0.55000000000000004">
      <c r="A26" s="137"/>
      <c r="B26" s="359" t="s">
        <v>132</v>
      </c>
      <c r="C26" s="360"/>
      <c r="D26" s="49"/>
      <c r="E26" s="59"/>
      <c r="F26" s="13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row>
    <row r="27" spans="1:553" s="44" customFormat="1" x14ac:dyDescent="0.55000000000000004">
      <c r="A27" s="137"/>
      <c r="B27" s="109" t="str">
        <f>'Data Validation Lists'!$B2</f>
        <v>مطبق كليًا  - Implemented</v>
      </c>
      <c r="C27" s="223">
        <f>COUNTIFS('حالة الالتزام بالضوابط للمرفق 5'!K7:K43,'Data Validation Lists'!B2,'حالة الالتزام بالضوابط للمرفق 5'!F7:F43,"أساسي
Main Control",'حالة الالتزام بالضوابط للمرفق 5'!I7:I43,'Data Validation Lists'!B12)</f>
        <v>17</v>
      </c>
      <c r="D27" s="47"/>
      <c r="E27" s="55"/>
      <c r="F27" s="13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row>
    <row r="28" spans="1:553" s="44" customFormat="1" ht="20.5" x14ac:dyDescent="0.55000000000000004">
      <c r="A28" s="137"/>
      <c r="B28" s="109" t="str">
        <f>'Data Validation Lists'!$B3</f>
        <v>مطبق جزئيًا  - Partially Implemented</v>
      </c>
      <c r="C28" s="223">
        <f>COUNTIFS('حالة الالتزام بالضوابط للمرفق 5'!K7:K43,'Data Validation Lists'!B3,'حالة الالتزام بالضوابط للمرفق 5'!F7:F43,"أساسي
Main Control",'حالة الالتزام بالضوابط للمرفق 5'!I7:I43,'Data Validation Lists'!B12)</f>
        <v>0</v>
      </c>
      <c r="D28" s="205"/>
      <c r="E28" s="206"/>
      <c r="F28" s="13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row>
    <row r="29" spans="1:553" s="44" customFormat="1" x14ac:dyDescent="0.55000000000000004">
      <c r="A29" s="137"/>
      <c r="B29" s="109" t="str">
        <f>'Data Validation Lists'!$B4</f>
        <v>غير مطبق  - Not Implemented</v>
      </c>
      <c r="C29" s="223">
        <f>COUNTIFS('حالة الالتزام بالضوابط للمرفق 5'!K7:K43,'Data Validation Lists'!B4,'حالة الالتزام بالضوابط للمرفق 5'!F7:F43,"أساسي
Main Control",'حالة الالتزام بالضوابط للمرفق 5'!I7:I43,'Data Validation Lists'!B12)</f>
        <v>0</v>
      </c>
      <c r="D29" s="209"/>
      <c r="E29" s="210"/>
      <c r="F29" s="13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row>
    <row r="30" spans="1:553" s="44" customFormat="1" x14ac:dyDescent="0.55000000000000004">
      <c r="A30" s="73"/>
      <c r="B30" s="109" t="str">
        <f>'Data Validation Lists'!$B5</f>
        <v>لاينطبق على الجهة  - Not Applicable</v>
      </c>
      <c r="C30" s="223">
        <f>COUNTIFS('حالة الالتزام بالضوابط للمرفق 5'!K7:K43,'Data Validation Lists'!B5,'حالة الالتزام بالضوابط للمرفق 5'!F7:F43,"أساسي
Main Control",'حالة الالتزام بالضوابط للمرفق 5'!I7:I43,'Data Validation Lists'!B12)</f>
        <v>0</v>
      </c>
      <c r="D30" s="60"/>
      <c r="E30" s="51"/>
      <c r="F30" s="80"/>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row>
    <row r="31" spans="1:553" s="44" customFormat="1" x14ac:dyDescent="0.55000000000000004">
      <c r="A31" s="73"/>
      <c r="B31" s="61"/>
      <c r="C31" s="61"/>
      <c r="D31" s="207"/>
      <c r="E31" s="53"/>
      <c r="F31" s="80"/>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row>
    <row r="32" spans="1:553" s="44" customFormat="1" x14ac:dyDescent="0.55000000000000004">
      <c r="A32" s="73"/>
      <c r="B32" s="62"/>
      <c r="C32" s="63"/>
      <c r="D32" s="49"/>
      <c r="E32" s="59"/>
      <c r="F32" s="80"/>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row>
    <row r="33" spans="1:553" s="44" customFormat="1" x14ac:dyDescent="0.55000000000000004">
      <c r="A33" s="73"/>
      <c r="B33" s="62"/>
      <c r="C33" s="63"/>
      <c r="D33" s="49"/>
      <c r="E33" s="59"/>
      <c r="F33" s="80"/>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row>
    <row r="34" spans="1:553" s="44" customFormat="1" x14ac:dyDescent="0.55000000000000004">
      <c r="A34" s="73"/>
      <c r="B34" s="62"/>
      <c r="C34" s="63"/>
      <c r="D34" s="49"/>
      <c r="E34" s="59"/>
      <c r="F34" s="80"/>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row>
    <row r="35" spans="1:553" s="44" customFormat="1" x14ac:dyDescent="0.55000000000000004">
      <c r="A35" s="135"/>
      <c r="D35" s="47"/>
      <c r="E35" s="55"/>
      <c r="F35" s="136"/>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row>
    <row r="36" spans="1:553" s="44" customFormat="1" ht="20.5" x14ac:dyDescent="0.55000000000000004">
      <c r="A36" s="137"/>
      <c r="B36" s="57"/>
      <c r="C36" s="351"/>
      <c r="D36" s="351"/>
      <c r="E36" s="352"/>
      <c r="F36" s="13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row>
    <row r="37" spans="1:553" s="44" customFormat="1" ht="20.5" x14ac:dyDescent="0.55000000000000004">
      <c r="A37" s="137"/>
      <c r="B37" s="57"/>
      <c r="C37" s="205"/>
      <c r="D37" s="205"/>
      <c r="E37" s="206"/>
      <c r="F37" s="13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row>
    <row r="38" spans="1:553" s="44" customFormat="1" ht="20.5" x14ac:dyDescent="0.55000000000000004">
      <c r="A38" s="141"/>
      <c r="B38" s="56"/>
      <c r="C38" s="211"/>
      <c r="D38" s="211"/>
      <c r="E38" s="212"/>
      <c r="F38" s="13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row>
    <row r="39" spans="1:553" s="44" customFormat="1" ht="20.5" x14ac:dyDescent="0.55000000000000004">
      <c r="A39" s="137"/>
      <c r="B39" s="57"/>
      <c r="C39" s="205"/>
      <c r="D39" s="205"/>
      <c r="E39" s="205"/>
      <c r="F39" s="13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row>
    <row r="40" spans="1:553" s="44" customFormat="1" x14ac:dyDescent="0.55000000000000004">
      <c r="A40" s="143"/>
      <c r="B40" s="58"/>
      <c r="C40" s="361"/>
      <c r="D40" s="361"/>
      <c r="E40" s="362"/>
      <c r="F40" s="13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row>
    <row r="41" spans="1:553" ht="24.5" x14ac:dyDescent="0.55000000000000004">
      <c r="A41" s="135"/>
      <c r="B41" s="373" t="s">
        <v>134</v>
      </c>
      <c r="C41" s="374"/>
      <c r="D41" s="374"/>
      <c r="E41" s="375"/>
      <c r="F41" s="136"/>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row>
    <row r="42" spans="1:553" s="44" customFormat="1" x14ac:dyDescent="0.55000000000000004">
      <c r="A42" s="137"/>
      <c r="B42" s="356"/>
      <c r="C42" s="356"/>
      <c r="D42" s="357"/>
      <c r="E42" s="358"/>
      <c r="F42" s="13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row>
    <row r="43" spans="1:553" s="44" customFormat="1" x14ac:dyDescent="0.55000000000000004">
      <c r="A43" s="137"/>
      <c r="B43" s="356"/>
      <c r="C43" s="356"/>
      <c r="D43" s="207"/>
      <c r="E43" s="53"/>
      <c r="F43" s="13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row>
    <row r="44" spans="1:553" s="44" customFormat="1" ht="20.5" x14ac:dyDescent="0.55000000000000004">
      <c r="A44" s="137"/>
      <c r="B44" s="359" t="s">
        <v>132</v>
      </c>
      <c r="C44" s="360"/>
      <c r="D44" s="49"/>
      <c r="E44" s="59"/>
      <c r="F44" s="13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row>
    <row r="45" spans="1:553" s="44" customFormat="1" x14ac:dyDescent="0.55000000000000004">
      <c r="A45" s="137"/>
      <c r="B45" s="109" t="str">
        <f>'Data Validation Lists'!$B2</f>
        <v>مطبق كليًا  - Implemented</v>
      </c>
      <c r="C45" s="228">
        <f>COUNTIFS('حالة الالتزام بالضوابط للمرفق 5'!K44:K161,'Data Validation Lists'!B2,'حالة الالتزام بالضوابط للمرفق 5'!F44:F161,"أساسي
Main Control",'حالة الالتزام بالضوابط للمرفق 5'!I44:I161,'Data Validation Lists'!B12)</f>
        <v>26</v>
      </c>
      <c r="D45" s="47"/>
      <c r="E45" s="55"/>
      <c r="F45" s="13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row>
    <row r="46" spans="1:553" s="44" customFormat="1" ht="20.5" x14ac:dyDescent="0.55000000000000004">
      <c r="A46" s="137"/>
      <c r="B46" s="109" t="str">
        <f>'Data Validation Lists'!$B3</f>
        <v>مطبق جزئيًا  - Partially Implemented</v>
      </c>
      <c r="C46" s="228">
        <f>COUNTIFS('حالة الالتزام بالضوابط للمرفق 5'!K44:K161,'Data Validation Lists'!B3,'حالة الالتزام بالضوابط للمرفق 5'!F44:F161,"أساسي
Main Control",'حالة الالتزام بالضوابط للمرفق 5'!I44:I161,'Data Validation Lists'!B12)</f>
        <v>0</v>
      </c>
      <c r="D46" s="205"/>
      <c r="E46" s="206"/>
      <c r="F46" s="13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row>
    <row r="47" spans="1:553" s="44" customFormat="1" x14ac:dyDescent="0.55000000000000004">
      <c r="A47" s="137"/>
      <c r="B47" s="109" t="str">
        <f>'Data Validation Lists'!$B4</f>
        <v>غير مطبق  - Not Implemented</v>
      </c>
      <c r="C47" s="228">
        <f>COUNTIFS('حالة الالتزام بالضوابط للمرفق 5'!K44:K161,'Data Validation Lists'!B4,'حالة الالتزام بالضوابط للمرفق 5'!F44:F161,"أساسي
Main Control",'حالة الالتزام بالضوابط للمرفق 5'!I44:I161,'Data Validation Lists'!B12)</f>
        <v>0</v>
      </c>
      <c r="D47" s="209"/>
      <c r="E47" s="210"/>
      <c r="F47" s="13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row>
    <row r="48" spans="1:553" s="44" customFormat="1" x14ac:dyDescent="0.55000000000000004">
      <c r="A48" s="73"/>
      <c r="B48" s="109" t="str">
        <f>'Data Validation Lists'!$B5</f>
        <v>لاينطبق على الجهة  - Not Applicable</v>
      </c>
      <c r="C48" s="228">
        <f>COUNTIFS('حالة الالتزام بالضوابط للمرفق 5'!K44:K161,'Data Validation Lists'!B5,'حالة الالتزام بالضوابط للمرفق 5'!F44:F161,"أساسي
Main Control",'حالة الالتزام بالضوابط للمرفق 5'!I44:I161,'Data Validation Lists'!B12)</f>
        <v>0</v>
      </c>
      <c r="D48" s="60"/>
      <c r="E48" s="51"/>
      <c r="F48" s="80"/>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row>
    <row r="49" spans="1:553" s="44" customFormat="1" x14ac:dyDescent="0.55000000000000004">
      <c r="A49" s="73"/>
      <c r="B49" s="61"/>
      <c r="C49" s="61"/>
      <c r="D49" s="207"/>
      <c r="E49" s="53"/>
      <c r="F49" s="80"/>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row>
    <row r="50" spans="1:553" s="44" customFormat="1" x14ac:dyDescent="0.55000000000000004">
      <c r="A50" s="73"/>
      <c r="B50" s="62"/>
      <c r="C50" s="63"/>
      <c r="D50" s="49"/>
      <c r="E50" s="59"/>
      <c r="F50" s="80"/>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row>
    <row r="51" spans="1:553" s="44" customFormat="1" x14ac:dyDescent="0.55000000000000004">
      <c r="A51" s="73"/>
      <c r="B51" s="62"/>
      <c r="C51" s="63"/>
      <c r="D51" s="49"/>
      <c r="E51" s="59"/>
      <c r="F51" s="80"/>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row>
    <row r="52" spans="1:553" s="44" customFormat="1" x14ac:dyDescent="0.55000000000000004">
      <c r="A52" s="73"/>
      <c r="B52" s="62"/>
      <c r="C52" s="63"/>
      <c r="D52" s="49"/>
      <c r="E52" s="59"/>
      <c r="F52" s="80"/>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row>
    <row r="53" spans="1:553" s="44" customFormat="1" x14ac:dyDescent="0.55000000000000004">
      <c r="A53" s="135"/>
      <c r="D53" s="47"/>
      <c r="E53" s="55"/>
      <c r="F53" s="136"/>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row>
    <row r="54" spans="1:553" s="44" customFormat="1" ht="20.5" x14ac:dyDescent="0.55000000000000004">
      <c r="A54" s="137"/>
      <c r="B54" s="57"/>
      <c r="C54" s="351"/>
      <c r="D54" s="351"/>
      <c r="E54" s="352"/>
      <c r="F54" s="13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row>
    <row r="55" spans="1:553" s="44" customFormat="1" x14ac:dyDescent="0.55000000000000004">
      <c r="A55" s="137"/>
      <c r="B55" s="113"/>
      <c r="C55" s="370"/>
      <c r="D55" s="370"/>
      <c r="E55" s="371"/>
      <c r="F55" s="13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row>
    <row r="56" spans="1:553" s="44" customFormat="1" x14ac:dyDescent="0.55000000000000004">
      <c r="A56" s="141"/>
      <c r="B56" s="64"/>
      <c r="C56" s="65"/>
      <c r="D56" s="65"/>
      <c r="E56" s="66"/>
      <c r="F56" s="13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row>
    <row r="57" spans="1:553" s="44" customFormat="1" x14ac:dyDescent="0.55000000000000004">
      <c r="A57" s="137"/>
      <c r="B57" s="113"/>
      <c r="C57" s="209"/>
      <c r="D57" s="209"/>
      <c r="E57" s="209"/>
      <c r="F57" s="13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row>
    <row r="58" spans="1:553" s="44" customFormat="1" ht="15" customHeight="1" x14ac:dyDescent="0.55000000000000004">
      <c r="A58" s="143"/>
      <c r="B58" s="67"/>
      <c r="C58" s="67"/>
      <c r="D58" s="68"/>
      <c r="E58" s="69"/>
      <c r="F58" s="13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row>
    <row r="59" spans="1:553" ht="24.5" x14ac:dyDescent="0.55000000000000004">
      <c r="A59" s="135"/>
      <c r="B59" s="353" t="s">
        <v>135</v>
      </c>
      <c r="C59" s="354"/>
      <c r="D59" s="354"/>
      <c r="E59" s="355"/>
      <c r="F59" s="136"/>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row>
    <row r="60" spans="1:553" s="44" customFormat="1" x14ac:dyDescent="0.55000000000000004">
      <c r="A60" s="137"/>
      <c r="B60" s="356"/>
      <c r="C60" s="356"/>
      <c r="D60" s="357"/>
      <c r="E60" s="358"/>
      <c r="F60" s="13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row>
    <row r="61" spans="1:553" s="44" customFormat="1" x14ac:dyDescent="0.55000000000000004">
      <c r="A61" s="137"/>
      <c r="B61" s="356"/>
      <c r="C61" s="356"/>
      <c r="D61" s="207"/>
      <c r="E61" s="53"/>
      <c r="F61" s="13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row>
    <row r="62" spans="1:553" s="44" customFormat="1" ht="20.5" x14ac:dyDescent="0.55000000000000004">
      <c r="A62" s="137"/>
      <c r="B62" s="359" t="s">
        <v>132</v>
      </c>
      <c r="C62" s="360"/>
      <c r="D62" s="49"/>
      <c r="E62" s="59"/>
      <c r="F62" s="13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row>
    <row r="63" spans="1:553" s="44" customFormat="1" x14ac:dyDescent="0.55000000000000004">
      <c r="A63" s="137"/>
      <c r="B63" s="109" t="str">
        <f>'Data Validation Lists'!$B2</f>
        <v>مطبق كليًا  - Implemented</v>
      </c>
      <c r="C63" s="228">
        <f>COUNTIFS('حالة الالتزام بالضوابط للمرفق 5'!K162:K169,'Data Validation Lists'!B2,'حالة الالتزام بالضوابط للمرفق 5'!F162:F169,"أساسي
Main Control",'حالة الالتزام بالضوابط للمرفق 5'!I162:I169,'Data Validation Lists'!B12)</f>
        <v>2</v>
      </c>
      <c r="D63" s="47"/>
      <c r="E63" s="55"/>
      <c r="F63" s="13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row>
    <row r="64" spans="1:553" s="44" customFormat="1" ht="20.5" x14ac:dyDescent="0.55000000000000004">
      <c r="A64" s="137"/>
      <c r="B64" s="109" t="str">
        <f>'Data Validation Lists'!$B3</f>
        <v>مطبق جزئيًا  - Partially Implemented</v>
      </c>
      <c r="C64" s="228">
        <f>COUNTIFS('حالة الالتزام بالضوابط للمرفق 5'!K162:K169,'Data Validation Lists'!B3,'حالة الالتزام بالضوابط للمرفق 5'!F162:F169,"أساسي
Main Control",'حالة الالتزام بالضوابط للمرفق 5'!I162:I169,'Data Validation Lists'!B12)</f>
        <v>0</v>
      </c>
      <c r="D64" s="205"/>
      <c r="E64" s="206"/>
      <c r="F64" s="13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row>
    <row r="65" spans="1:553" s="44" customFormat="1" x14ac:dyDescent="0.55000000000000004">
      <c r="A65" s="137"/>
      <c r="B65" s="109" t="str">
        <f>'Data Validation Lists'!$B4</f>
        <v>غير مطبق  - Not Implemented</v>
      </c>
      <c r="C65" s="228">
        <f>COUNTIFS('حالة الالتزام بالضوابط للمرفق 5'!K162:K169,'Data Validation Lists'!B4,'حالة الالتزام بالضوابط للمرفق 5'!F162:F169,"أساسي
Main Control",'حالة الالتزام بالضوابط للمرفق 5'!I162:I169,'Data Validation Lists'!B12)</f>
        <v>0</v>
      </c>
      <c r="D65" s="209"/>
      <c r="E65" s="210"/>
      <c r="F65" s="13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row>
    <row r="66" spans="1:553" s="44" customFormat="1" x14ac:dyDescent="0.55000000000000004">
      <c r="A66" s="73"/>
      <c r="B66" s="109" t="str">
        <f>'Data Validation Lists'!$B5</f>
        <v>لاينطبق على الجهة  - Not Applicable</v>
      </c>
      <c r="C66" s="228">
        <f>COUNTIFS('حالة الالتزام بالضوابط للمرفق 5'!K162:K169,'Data Validation Lists'!B5,'حالة الالتزام بالضوابط للمرفق 5'!F162:F169,"أساسي
Main Control",'حالة الالتزام بالضوابط للمرفق 5'!I162:I169,'Data Validation Lists'!B12)</f>
        <v>0</v>
      </c>
      <c r="D66" s="60"/>
      <c r="E66" s="51"/>
      <c r="F66" s="80"/>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row>
    <row r="67" spans="1:553" s="44" customFormat="1" x14ac:dyDescent="0.55000000000000004">
      <c r="A67" s="73"/>
      <c r="B67" s="61"/>
      <c r="C67" s="61"/>
      <c r="D67" s="207"/>
      <c r="E67" s="53"/>
      <c r="F67" s="80"/>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row>
    <row r="68" spans="1:553" s="44" customFormat="1" x14ac:dyDescent="0.55000000000000004">
      <c r="A68" s="73"/>
      <c r="B68" s="62"/>
      <c r="C68" s="63"/>
      <c r="D68" s="49"/>
      <c r="E68" s="59"/>
      <c r="F68" s="80"/>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row>
    <row r="69" spans="1:553" s="44" customFormat="1" x14ac:dyDescent="0.55000000000000004">
      <c r="A69" s="73"/>
      <c r="B69" s="62"/>
      <c r="C69" s="63"/>
      <c r="D69" s="49"/>
      <c r="E69" s="59"/>
      <c r="F69" s="80"/>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row>
    <row r="70" spans="1:553" s="44" customFormat="1" x14ac:dyDescent="0.55000000000000004">
      <c r="A70" s="73"/>
      <c r="B70" s="62"/>
      <c r="C70" s="63"/>
      <c r="D70" s="49"/>
      <c r="E70" s="59"/>
      <c r="F70" s="80"/>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row>
    <row r="71" spans="1:553" s="44" customFormat="1" x14ac:dyDescent="0.55000000000000004">
      <c r="A71" s="135"/>
      <c r="D71" s="47"/>
      <c r="E71" s="55"/>
      <c r="F71" s="136"/>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row>
    <row r="72" spans="1:553" s="44" customFormat="1" ht="20.5" x14ac:dyDescent="0.55000000000000004">
      <c r="A72" s="137"/>
      <c r="B72" s="57"/>
      <c r="C72" s="351"/>
      <c r="D72" s="351"/>
      <c r="E72" s="352"/>
      <c r="F72" s="13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row>
    <row r="73" spans="1:553" s="44" customFormat="1" ht="20.5" x14ac:dyDescent="0.55000000000000004">
      <c r="A73" s="141"/>
      <c r="B73" s="56"/>
      <c r="C73" s="211"/>
      <c r="D73" s="211"/>
      <c r="E73" s="212"/>
      <c r="F73" s="13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row>
    <row r="74" spans="1:553" s="44" customFormat="1" ht="20.5" x14ac:dyDescent="0.55000000000000004">
      <c r="A74" s="137"/>
      <c r="B74" s="57"/>
      <c r="C74" s="205"/>
      <c r="D74" s="205"/>
      <c r="E74" s="205"/>
      <c r="F74" s="13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row>
    <row r="75" spans="1:553" s="44" customFormat="1" x14ac:dyDescent="0.55000000000000004">
      <c r="A75" s="143"/>
      <c r="B75" s="58"/>
      <c r="C75" s="361"/>
      <c r="D75" s="361"/>
      <c r="E75" s="362"/>
      <c r="F75" s="13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row>
    <row r="76" spans="1:553" ht="24.5" x14ac:dyDescent="0.55000000000000004">
      <c r="A76" s="135"/>
      <c r="B76" s="363" t="s">
        <v>136</v>
      </c>
      <c r="C76" s="364"/>
      <c r="D76" s="364"/>
      <c r="E76" s="365"/>
      <c r="F76" s="136"/>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row>
    <row r="77" spans="1:553" s="44" customFormat="1" x14ac:dyDescent="0.55000000000000004">
      <c r="A77" s="137"/>
      <c r="B77" s="356"/>
      <c r="C77" s="356"/>
      <c r="D77" s="357"/>
      <c r="E77" s="358"/>
      <c r="F77" s="13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row>
    <row r="78" spans="1:553" s="44" customFormat="1" x14ac:dyDescent="0.55000000000000004">
      <c r="A78" s="137"/>
      <c r="B78" s="356"/>
      <c r="C78" s="356"/>
      <c r="D78" s="207"/>
      <c r="E78" s="53"/>
      <c r="F78" s="13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row>
    <row r="79" spans="1:553" s="44" customFormat="1" ht="20.5" x14ac:dyDescent="0.55000000000000004">
      <c r="A79" s="137"/>
      <c r="B79" s="359" t="s">
        <v>132</v>
      </c>
      <c r="C79" s="360"/>
      <c r="D79" s="49"/>
      <c r="E79" s="59"/>
      <c r="F79" s="13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row>
    <row r="80" spans="1:553" s="44" customFormat="1" x14ac:dyDescent="0.55000000000000004">
      <c r="A80" s="137"/>
      <c r="B80" s="109" t="str">
        <f>'Data Validation Lists'!$B2</f>
        <v>مطبق كليًا  - Implemented</v>
      </c>
      <c r="C80" s="228">
        <f>COUNTIFS('حالة الالتزام بالضوابط للمرفق 5'!K170:K175,'Data Validation Lists'!B2,'حالة الالتزام بالضوابط للمرفق 5'!F170:F175,"أساسي
Main Control",'حالة الالتزام بالضوابط للمرفق 5'!I170:I175,'Data Validation Lists'!B12)</f>
        <v>2</v>
      </c>
      <c r="D80" s="47"/>
      <c r="E80" s="55"/>
      <c r="F80" s="13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row>
    <row r="81" spans="1:553" s="44" customFormat="1" ht="20.5" x14ac:dyDescent="0.55000000000000004">
      <c r="A81" s="137"/>
      <c r="B81" s="109" t="str">
        <f>'Data Validation Lists'!$B3</f>
        <v>مطبق جزئيًا  - Partially Implemented</v>
      </c>
      <c r="C81" s="228">
        <f>COUNTIFS('حالة الالتزام بالضوابط للمرفق 5'!K170:K175,'Data Validation Lists'!B3,'حالة الالتزام بالضوابط للمرفق 5'!F170:F175,"أساسي
Main Control",'حالة الالتزام بالضوابط للمرفق 5'!I170:I175,'Data Validation Lists'!B12)</f>
        <v>0</v>
      </c>
      <c r="D81" s="205"/>
      <c r="E81" s="206"/>
      <c r="F81" s="13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row>
    <row r="82" spans="1:553" s="44" customFormat="1" x14ac:dyDescent="0.55000000000000004">
      <c r="A82" s="137"/>
      <c r="B82" s="109" t="str">
        <f>'Data Validation Lists'!$B4</f>
        <v>غير مطبق  - Not Implemented</v>
      </c>
      <c r="C82" s="228">
        <f>COUNTIFS('حالة الالتزام بالضوابط للمرفق 5'!K170:K175,'Data Validation Lists'!B4,'حالة الالتزام بالضوابط للمرفق 5'!F170:F175,"أساسي
Main Control",'حالة الالتزام بالضوابط للمرفق 5'!I170:I175,'Data Validation Lists'!B12)</f>
        <v>0</v>
      </c>
      <c r="D82" s="209"/>
      <c r="E82" s="210"/>
      <c r="F82" s="13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row>
    <row r="83" spans="1:553" s="44" customFormat="1" x14ac:dyDescent="0.55000000000000004">
      <c r="A83" s="73"/>
      <c r="B83" s="109" t="str">
        <f>'Data Validation Lists'!$B5</f>
        <v>لاينطبق على الجهة  - Not Applicable</v>
      </c>
      <c r="C83" s="228">
        <f>COUNTIFS('حالة الالتزام بالضوابط للمرفق 5'!K170:K175,'Data Validation Lists'!B5,'حالة الالتزام بالضوابط للمرفق 5'!F170:F175,"أساسي
Main Control",'حالة الالتزام بالضوابط للمرفق 5'!I170:I175,'Data Validation Lists'!B12)</f>
        <v>0</v>
      </c>
      <c r="D83" s="60"/>
      <c r="E83" s="51"/>
      <c r="F83" s="80"/>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row>
    <row r="84" spans="1:553" s="44" customFormat="1" x14ac:dyDescent="0.55000000000000004">
      <c r="A84" s="73"/>
      <c r="B84" s="61"/>
      <c r="C84" s="61"/>
      <c r="D84" s="207"/>
      <c r="E84" s="53"/>
      <c r="F84" s="80"/>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row>
    <row r="85" spans="1:553" s="44" customFormat="1" x14ac:dyDescent="0.55000000000000004">
      <c r="A85" s="73"/>
      <c r="B85" s="62"/>
      <c r="C85" s="63"/>
      <c r="D85" s="49"/>
      <c r="E85" s="59"/>
      <c r="F85" s="80"/>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row>
    <row r="86" spans="1:553" s="44" customFormat="1" x14ac:dyDescent="0.55000000000000004">
      <c r="A86" s="73"/>
      <c r="B86" s="62"/>
      <c r="C86" s="63"/>
      <c r="D86" s="49"/>
      <c r="E86" s="59"/>
      <c r="F86" s="80"/>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row>
    <row r="87" spans="1:553" s="44" customFormat="1" x14ac:dyDescent="0.55000000000000004">
      <c r="A87" s="73"/>
      <c r="B87" s="62"/>
      <c r="C87" s="63"/>
      <c r="D87" s="49"/>
      <c r="E87" s="59"/>
      <c r="F87" s="80"/>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row>
    <row r="88" spans="1:553" s="44" customFormat="1" x14ac:dyDescent="0.55000000000000004">
      <c r="A88" s="135"/>
      <c r="D88" s="47"/>
      <c r="E88" s="55"/>
      <c r="F88" s="136"/>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row>
    <row r="89" spans="1:553" s="44" customFormat="1" ht="20.5" x14ac:dyDescent="0.55000000000000004">
      <c r="A89" s="137"/>
      <c r="B89" s="57"/>
      <c r="C89" s="351"/>
      <c r="D89" s="351"/>
      <c r="E89" s="352"/>
      <c r="F89" s="13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row>
    <row r="90" spans="1:553" s="44" customFormat="1" x14ac:dyDescent="0.55000000000000004">
      <c r="A90" s="137"/>
      <c r="B90" s="356"/>
      <c r="C90" s="356"/>
      <c r="D90" s="207"/>
      <c r="E90" s="53"/>
      <c r="F90" s="13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row>
    <row r="91" spans="1:553" s="44" customFormat="1" x14ac:dyDescent="0.55000000000000004">
      <c r="A91" s="141"/>
      <c r="B91" s="369"/>
      <c r="C91" s="369"/>
      <c r="D91" s="208"/>
      <c r="E91" s="70"/>
      <c r="F91" s="13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row>
    <row r="92" spans="1:553" s="44" customFormat="1" ht="15" customHeight="1" x14ac:dyDescent="0.55000000000000004">
      <c r="A92" s="137"/>
      <c r="B92" s="202"/>
      <c r="C92" s="54"/>
      <c r="D92" s="47"/>
      <c r="E92" s="47"/>
      <c r="F92" s="13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row>
    <row r="93" spans="1:553" s="44" customFormat="1" ht="15" customHeight="1" x14ac:dyDescent="0.55000000000000004">
      <c r="A93" s="137"/>
      <c r="B93" s="202"/>
      <c r="C93" s="54"/>
      <c r="D93" s="47"/>
      <c r="E93" s="47"/>
      <c r="F93" s="13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row>
    <row r="94" spans="1:553" s="44" customFormat="1" ht="19" thickBot="1" x14ac:dyDescent="0.6">
      <c r="A94" s="139" t="s">
        <v>421</v>
      </c>
      <c r="B94" s="125" t="str">
        <f>الرئيسية!D11</f>
        <v>عام</v>
      </c>
      <c r="C94" s="125"/>
      <c r="D94" s="203" t="s">
        <v>422</v>
      </c>
      <c r="E94" s="125" t="str">
        <f>الرئيسية!G11</f>
        <v>أبيض</v>
      </c>
      <c r="F94" s="126"/>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row>
    <row r="95" spans="1:553" s="44" customFormat="1" x14ac:dyDescent="0.55000000000000004">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row>
    <row r="96" spans="1:553" s="44" customFormat="1" ht="24.65" customHeight="1" x14ac:dyDescent="0.55000000000000004">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row>
    <row r="97" spans="1:519" s="44" customFormat="1" x14ac:dyDescent="0.55000000000000004">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row>
    <row r="98" spans="1:519" s="44" customFormat="1" x14ac:dyDescent="0.55000000000000004">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row>
    <row r="99" spans="1:519" s="44" customFormat="1" x14ac:dyDescent="0.55000000000000004">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row>
    <row r="100" spans="1:519" s="44" customFormat="1" ht="15" customHeight="1" x14ac:dyDescent="0.550000000000000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row>
    <row r="101" spans="1:519" s="44" customFormat="1" ht="15" customHeight="1" x14ac:dyDescent="0.550000000000000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row>
    <row r="102" spans="1:519" s="44" customFormat="1" ht="15" customHeight="1" x14ac:dyDescent="0.550000000000000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row>
    <row r="103" spans="1:519" s="44" customFormat="1" ht="15" customHeight="1" x14ac:dyDescent="0.55000000000000004">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row>
    <row r="104" spans="1:519" s="44" customFormat="1" ht="15" customHeight="1" x14ac:dyDescent="0.55000000000000004">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row>
    <row r="105" spans="1:519" s="44" customFormat="1" ht="15" customHeight="1" x14ac:dyDescent="0.55000000000000004">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row>
    <row r="106" spans="1:519" s="44" customFormat="1" ht="15" customHeight="1" x14ac:dyDescent="0.55000000000000004">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row>
    <row r="107" spans="1:519" s="44" customFormat="1" ht="15" customHeight="1" x14ac:dyDescent="0.55000000000000004">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row>
    <row r="108" spans="1:519" s="44" customFormat="1" ht="15" customHeight="1" x14ac:dyDescent="0.55000000000000004">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row>
    <row r="109" spans="1:519" s="44" customFormat="1" ht="15" customHeight="1" x14ac:dyDescent="0.55000000000000004">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row>
    <row r="110" spans="1:519" s="44" customFormat="1" x14ac:dyDescent="0.55000000000000004">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row>
    <row r="111" spans="1:519" s="44" customFormat="1" x14ac:dyDescent="0.550000000000000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row>
    <row r="112" spans="1:519" s="44" customFormat="1" x14ac:dyDescent="0.550000000000000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row>
    <row r="113" spans="1:271" s="44" customFormat="1" x14ac:dyDescent="0.55000000000000004">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row>
    <row r="114" spans="1:271" s="44" customFormat="1" ht="29.5" customHeight="1" x14ac:dyDescent="0.55000000000000004">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row>
    <row r="115" spans="1:271" s="44" customFormat="1" x14ac:dyDescent="0.55000000000000004">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row>
    <row r="116" spans="1:271" s="44" customFormat="1" x14ac:dyDescent="0.55000000000000004">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row>
    <row r="117" spans="1:271" s="44" customFormat="1" x14ac:dyDescent="0.550000000000000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row>
    <row r="118" spans="1:271" s="44" customFormat="1" x14ac:dyDescent="0.55000000000000004">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row>
    <row r="119" spans="1:271" s="44" customFormat="1" x14ac:dyDescent="0.55000000000000004">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row>
    <row r="120" spans="1:271" s="44" customFormat="1" x14ac:dyDescent="0.550000000000000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row>
    <row r="121" spans="1:271" s="44" customFormat="1" x14ac:dyDescent="0.550000000000000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row>
    <row r="122" spans="1:271" s="44" customFormat="1" x14ac:dyDescent="0.55000000000000004">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row>
    <row r="123" spans="1:271" s="44" customFormat="1" x14ac:dyDescent="0.55000000000000004">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row>
    <row r="124" spans="1:271" s="44" customFormat="1" x14ac:dyDescent="0.55000000000000004">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row>
    <row r="125" spans="1:271" s="44" customFormat="1" ht="29.5" customHeight="1" x14ac:dyDescent="0.55000000000000004">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row>
    <row r="126" spans="1:271" s="44" customFormat="1" x14ac:dyDescent="0.55000000000000004">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row>
    <row r="127" spans="1:271" s="44" customFormat="1" x14ac:dyDescent="0.55000000000000004">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row>
    <row r="128" spans="1:271" s="44" customFormat="1" x14ac:dyDescent="0.55000000000000004">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row>
    <row r="129" spans="1:271" s="44" customFormat="1" x14ac:dyDescent="0.55000000000000004">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row>
    <row r="130" spans="1:271" s="44" customFormat="1" x14ac:dyDescent="0.55000000000000004">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row>
    <row r="131" spans="1:271" s="44" customFormat="1" x14ac:dyDescent="0.55000000000000004">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row>
    <row r="132" spans="1:271" s="44" customFormat="1" x14ac:dyDescent="0.550000000000000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row>
    <row r="133" spans="1:271" s="44" customFormat="1" x14ac:dyDescent="0.55000000000000004">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row>
    <row r="134" spans="1:271" s="44" customFormat="1" x14ac:dyDescent="0.55000000000000004">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row>
    <row r="135" spans="1:271" s="44" customFormat="1" x14ac:dyDescent="0.550000000000000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row>
    <row r="136" spans="1:271" s="44" customFormat="1" x14ac:dyDescent="0.55000000000000004">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row>
    <row r="137" spans="1:271" s="44" customFormat="1" x14ac:dyDescent="0.55000000000000004">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row>
    <row r="138" spans="1:271" s="44" customFormat="1" x14ac:dyDescent="0.55000000000000004">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row>
    <row r="139" spans="1:271" s="44" customFormat="1" x14ac:dyDescent="0.55000000000000004">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row>
    <row r="140" spans="1:271" s="44" customFormat="1" x14ac:dyDescent="0.55000000000000004">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row>
    <row r="141" spans="1:271" s="44" customFormat="1" ht="29.5" customHeight="1" x14ac:dyDescent="0.55000000000000004">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row>
    <row r="142" spans="1:271" s="44" customFormat="1" x14ac:dyDescent="0.55000000000000004">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row>
    <row r="143" spans="1:271" s="44" customFormat="1" x14ac:dyDescent="0.55000000000000004">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row>
    <row r="144" spans="1:271" s="44" customFormat="1" x14ac:dyDescent="0.55000000000000004">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row>
    <row r="145" spans="1:271" s="44" customFormat="1" x14ac:dyDescent="0.55000000000000004">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row>
    <row r="146" spans="1:271" s="44" customFormat="1" x14ac:dyDescent="0.550000000000000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row>
    <row r="147" spans="1:271" s="44" customFormat="1" x14ac:dyDescent="0.550000000000000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row>
    <row r="148" spans="1:271" s="44" customFormat="1" x14ac:dyDescent="0.550000000000000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row>
    <row r="149" spans="1:271" s="44" customFormat="1" x14ac:dyDescent="0.55000000000000004">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row>
    <row r="150" spans="1:271" s="44" customFormat="1" x14ac:dyDescent="0.55000000000000004">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row>
    <row r="151" spans="1:271" s="44" customFormat="1" x14ac:dyDescent="0.55000000000000004">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row>
    <row r="152" spans="1:271" s="44" customFormat="1" x14ac:dyDescent="0.55000000000000004">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row>
    <row r="153" spans="1:271" s="44" customFormat="1" x14ac:dyDescent="0.55000000000000004">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row>
    <row r="154" spans="1:271" s="44" customFormat="1" x14ac:dyDescent="0.55000000000000004">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row>
    <row r="155" spans="1:271" s="44" customFormat="1" x14ac:dyDescent="0.55000000000000004">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row>
    <row r="156" spans="1:271" s="44" customFormat="1" x14ac:dyDescent="0.55000000000000004">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row>
    <row r="157" spans="1:271" s="44" customFormat="1" x14ac:dyDescent="0.55000000000000004">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row>
    <row r="158" spans="1:271" s="44" customFormat="1" ht="29.5" customHeight="1" x14ac:dyDescent="0.55000000000000004">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row>
    <row r="159" spans="1:271" s="44" customFormat="1" x14ac:dyDescent="0.55000000000000004">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row>
    <row r="160" spans="1:271" s="44" customFormat="1" x14ac:dyDescent="0.55000000000000004">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row>
    <row r="161" spans="1:271" s="44" customFormat="1" x14ac:dyDescent="0.55000000000000004">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row>
    <row r="162" spans="1:271" s="44" customFormat="1" x14ac:dyDescent="0.55000000000000004">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row>
    <row r="163" spans="1:271" s="44" customFormat="1" x14ac:dyDescent="0.55000000000000004">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row>
    <row r="164" spans="1:271" s="44" customFormat="1" x14ac:dyDescent="0.55000000000000004">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row>
    <row r="165" spans="1:271" s="44" customFormat="1" x14ac:dyDescent="0.55000000000000004">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row>
    <row r="166" spans="1:271" s="44" customFormat="1" x14ac:dyDescent="0.55000000000000004">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row>
    <row r="167" spans="1:271" s="44" customFormat="1" x14ac:dyDescent="0.55000000000000004">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row>
    <row r="168" spans="1:271" s="44" customFormat="1" x14ac:dyDescent="0.55000000000000004">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row>
    <row r="169" spans="1:271" s="44" customFormat="1" x14ac:dyDescent="0.55000000000000004">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row>
    <row r="170" spans="1:271" s="44" customFormat="1" x14ac:dyDescent="0.55000000000000004">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row>
    <row r="171" spans="1:271" s="44" customFormat="1" x14ac:dyDescent="0.55000000000000004">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row>
    <row r="172" spans="1:271" s="44" customFormat="1" x14ac:dyDescent="0.55000000000000004">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row>
    <row r="173" spans="1:271" s="44" customFormat="1" x14ac:dyDescent="0.55000000000000004">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row>
    <row r="174" spans="1:271" s="44" customFormat="1" x14ac:dyDescent="0.55000000000000004">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row>
    <row r="175" spans="1:271" s="44" customFormat="1" x14ac:dyDescent="0.55000000000000004">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row>
    <row r="176" spans="1:271" s="44" customFormat="1" x14ac:dyDescent="0.55000000000000004">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row>
    <row r="177" spans="1:271" s="44" customFormat="1" ht="29.5" customHeight="1" x14ac:dyDescent="0.55000000000000004">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row>
    <row r="178" spans="1:271" s="44" customFormat="1" x14ac:dyDescent="0.55000000000000004">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row>
    <row r="179" spans="1:271" s="44" customFormat="1" x14ac:dyDescent="0.55000000000000004">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row>
    <row r="180" spans="1:271" s="44" customFormat="1" x14ac:dyDescent="0.55000000000000004">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row>
    <row r="181" spans="1:271" s="44" customFormat="1" x14ac:dyDescent="0.55000000000000004">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row>
    <row r="182" spans="1:271" s="44" customFormat="1" x14ac:dyDescent="0.55000000000000004">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row>
    <row r="183" spans="1:271" s="44" customFormat="1" x14ac:dyDescent="0.55000000000000004">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row>
    <row r="184" spans="1:271" s="44" customFormat="1" x14ac:dyDescent="0.55000000000000004">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row>
    <row r="185" spans="1:271" s="44" customFormat="1" x14ac:dyDescent="0.55000000000000004">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row>
    <row r="186" spans="1:271" s="44" customFormat="1" x14ac:dyDescent="0.55000000000000004">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row>
    <row r="187" spans="1:271" s="44" customFormat="1" ht="29.5" customHeight="1" x14ac:dyDescent="0.55000000000000004">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row>
    <row r="188" spans="1:271" s="44" customFormat="1" x14ac:dyDescent="0.55000000000000004">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row>
    <row r="189" spans="1:271" s="44" customFormat="1" x14ac:dyDescent="0.55000000000000004">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row>
    <row r="190" spans="1:271" s="44" customFormat="1" x14ac:dyDescent="0.55000000000000004">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row>
    <row r="191" spans="1:271" s="44" customFormat="1" x14ac:dyDescent="0.55000000000000004">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row>
    <row r="192" spans="1:271" s="44" customFormat="1" x14ac:dyDescent="0.55000000000000004">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row>
    <row r="193" spans="1:271" s="44" customFormat="1" x14ac:dyDescent="0.55000000000000004">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row>
    <row r="194" spans="1:271" s="44" customFormat="1" x14ac:dyDescent="0.55000000000000004">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row>
    <row r="195" spans="1:271" s="44" customFormat="1" x14ac:dyDescent="0.55000000000000004">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row>
    <row r="196" spans="1:271" s="44" customFormat="1" ht="29.5" customHeight="1" x14ac:dyDescent="0.55000000000000004">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row>
    <row r="197" spans="1:271" s="44" customFormat="1" x14ac:dyDescent="0.55000000000000004">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row>
    <row r="198" spans="1:271" s="44" customFormat="1" x14ac:dyDescent="0.55000000000000004">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row>
    <row r="199" spans="1:271" s="44" customFormat="1" x14ac:dyDescent="0.55000000000000004">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row>
    <row r="200" spans="1:271" s="44" customFormat="1" x14ac:dyDescent="0.55000000000000004">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row>
    <row r="201" spans="1:271" s="44" customFormat="1" x14ac:dyDescent="0.55000000000000004">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row>
    <row r="202" spans="1:271" s="44" customFormat="1" x14ac:dyDescent="0.55000000000000004">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row>
    <row r="203" spans="1:271" s="44" customFormat="1" x14ac:dyDescent="0.55000000000000004">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row>
    <row r="204" spans="1:271" s="44" customFormat="1" x14ac:dyDescent="0.55000000000000004">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row>
    <row r="205" spans="1:271" s="44" customFormat="1" x14ac:dyDescent="0.55000000000000004">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row>
    <row r="206" spans="1:271" s="44" customFormat="1" x14ac:dyDescent="0.55000000000000004">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row>
    <row r="207" spans="1:271" s="44" customFormat="1" x14ac:dyDescent="0.55000000000000004">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row>
    <row r="208" spans="1:271" s="44" customFormat="1" x14ac:dyDescent="0.55000000000000004">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row>
    <row r="209" spans="1:271" s="44" customFormat="1" x14ac:dyDescent="0.55000000000000004">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row>
    <row r="210" spans="1:271" s="44" customFormat="1" ht="29.5" customHeight="1" x14ac:dyDescent="0.55000000000000004">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row>
    <row r="211" spans="1:271" s="44" customFormat="1" x14ac:dyDescent="0.55000000000000004">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row>
    <row r="212" spans="1:271" s="44" customFormat="1" x14ac:dyDescent="0.55000000000000004">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row>
    <row r="213" spans="1:271" s="44" customFormat="1" x14ac:dyDescent="0.55000000000000004">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row>
    <row r="214" spans="1:271" s="44" customFormat="1" x14ac:dyDescent="0.550000000000000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row>
    <row r="215" spans="1:271" s="44" customFormat="1" x14ac:dyDescent="0.550000000000000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row>
    <row r="216" spans="1:271" s="44" customFormat="1" x14ac:dyDescent="0.55000000000000004">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row>
    <row r="217" spans="1:271" s="44" customFormat="1" ht="29.5" customHeight="1" x14ac:dyDescent="0.55000000000000004">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row>
    <row r="218" spans="1:271" s="44" customFormat="1" x14ac:dyDescent="0.55000000000000004">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row>
    <row r="219" spans="1:271" s="44" customFormat="1" x14ac:dyDescent="0.55000000000000004">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row>
    <row r="220" spans="1:271" s="44" customFormat="1" x14ac:dyDescent="0.55000000000000004">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row>
    <row r="221" spans="1:271" s="44" customFormat="1" x14ac:dyDescent="0.55000000000000004">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row>
    <row r="222" spans="1:271" s="44" customFormat="1" x14ac:dyDescent="0.55000000000000004">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row>
    <row r="223" spans="1:271" s="44" customFormat="1" x14ac:dyDescent="0.55000000000000004">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c r="EK223" s="48"/>
      <c r="EL223" s="48"/>
      <c r="EM223" s="48"/>
      <c r="EN223" s="48"/>
      <c r="EO223" s="48"/>
      <c r="EP223" s="48"/>
      <c r="EQ223" s="48"/>
      <c r="ER223" s="48"/>
      <c r="ES223" s="48"/>
      <c r="ET223" s="48"/>
      <c r="EU223" s="48"/>
      <c r="EV223" s="48"/>
      <c r="EW223" s="48"/>
      <c r="EX223" s="48"/>
      <c r="EY223" s="48"/>
      <c r="EZ223" s="48"/>
      <c r="FA223" s="48"/>
      <c r="FB223" s="48"/>
      <c r="FC223" s="48"/>
      <c r="FD223" s="48"/>
      <c r="FE223" s="48"/>
      <c r="FF223" s="48"/>
      <c r="FG223" s="48"/>
      <c r="FH223" s="48"/>
      <c r="FI223" s="48"/>
      <c r="FJ223" s="48"/>
      <c r="FK223" s="48"/>
      <c r="FL223" s="48"/>
      <c r="FM223" s="48"/>
      <c r="FN223" s="48"/>
      <c r="FO223" s="48"/>
      <c r="FP223" s="48"/>
      <c r="FQ223" s="48"/>
      <c r="FR223" s="48"/>
      <c r="FS223" s="48"/>
      <c r="FT223" s="48"/>
      <c r="FU223" s="48"/>
      <c r="FV223" s="48"/>
      <c r="FW223" s="48"/>
      <c r="FX223" s="48"/>
      <c r="FY223" s="48"/>
      <c r="FZ223" s="48"/>
      <c r="GA223" s="48"/>
      <c r="GB223" s="48"/>
      <c r="GC223" s="48"/>
      <c r="GD223" s="48"/>
      <c r="GE223" s="48"/>
      <c r="GF223" s="48"/>
      <c r="GG223" s="48"/>
      <c r="GH223" s="48"/>
      <c r="GI223" s="48"/>
      <c r="GJ223" s="48"/>
      <c r="GK223" s="48"/>
      <c r="GL223" s="48"/>
      <c r="GM223" s="48"/>
      <c r="GN223" s="48"/>
      <c r="GO223" s="48"/>
      <c r="GP223" s="48"/>
      <c r="GQ223" s="48"/>
      <c r="GR223" s="48"/>
      <c r="GS223" s="48"/>
      <c r="GT223" s="48"/>
      <c r="GU223" s="48"/>
      <c r="GV223" s="48"/>
      <c r="GW223" s="48"/>
      <c r="GX223" s="48"/>
      <c r="GY223" s="48"/>
      <c r="GZ223" s="48"/>
      <c r="HA223" s="48"/>
      <c r="HB223" s="48"/>
      <c r="HC223" s="48"/>
      <c r="HD223" s="48"/>
      <c r="HE223" s="48"/>
      <c r="HF223" s="48"/>
      <c r="HG223" s="48"/>
      <c r="HH223" s="48"/>
      <c r="HI223" s="48"/>
      <c r="HJ223" s="48"/>
      <c r="HK223" s="48"/>
      <c r="HL223" s="48"/>
      <c r="HM223" s="48"/>
      <c r="HN223" s="48"/>
      <c r="HO223" s="48"/>
      <c r="HP223" s="48"/>
      <c r="HQ223" s="48"/>
      <c r="HR223" s="48"/>
      <c r="HS223" s="48"/>
      <c r="HT223" s="48"/>
      <c r="HU223" s="48"/>
      <c r="HV223" s="48"/>
      <c r="HW223" s="48"/>
      <c r="HX223" s="48"/>
      <c r="HY223" s="48"/>
      <c r="HZ223" s="48"/>
      <c r="IA223" s="48"/>
      <c r="IB223" s="48"/>
      <c r="IC223" s="48"/>
      <c r="ID223" s="48"/>
      <c r="IE223" s="48"/>
      <c r="IF223" s="48"/>
      <c r="IG223" s="48"/>
      <c r="IH223" s="48"/>
      <c r="II223" s="48"/>
      <c r="IJ223" s="48"/>
      <c r="IK223" s="48"/>
      <c r="IL223" s="48"/>
      <c r="IM223" s="48"/>
      <c r="IN223" s="48"/>
      <c r="IO223" s="48"/>
      <c r="IP223" s="48"/>
      <c r="IQ223" s="48"/>
      <c r="IR223" s="48"/>
      <c r="IS223" s="48"/>
      <c r="IT223" s="48"/>
      <c r="IU223" s="48"/>
      <c r="IV223" s="48"/>
      <c r="IW223" s="48"/>
      <c r="IX223" s="48"/>
      <c r="IY223" s="48"/>
      <c r="IZ223" s="48"/>
      <c r="JA223" s="48"/>
      <c r="JB223" s="48"/>
      <c r="JC223" s="48"/>
      <c r="JD223" s="48"/>
      <c r="JE223" s="48"/>
      <c r="JF223" s="48"/>
      <c r="JG223" s="48"/>
      <c r="JH223" s="48"/>
      <c r="JI223" s="48"/>
      <c r="JJ223" s="48"/>
      <c r="JK223" s="48"/>
    </row>
    <row r="224" spans="1:271" s="44" customFormat="1" x14ac:dyDescent="0.55000000000000004">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c r="BQ224" s="48"/>
      <c r="BR224" s="48"/>
      <c r="BS224" s="48"/>
      <c r="BT224" s="48"/>
      <c r="BU224" s="48"/>
      <c r="BV224" s="48"/>
      <c r="BW224" s="48"/>
      <c r="BX224" s="48"/>
      <c r="BY224" s="48"/>
      <c r="BZ224" s="48"/>
      <c r="CA224" s="48"/>
      <c r="CB224" s="48"/>
      <c r="CC224" s="48"/>
      <c r="CD224" s="48"/>
      <c r="CE224" s="48"/>
      <c r="CF224" s="48"/>
      <c r="CG224" s="48"/>
      <c r="CH224" s="48"/>
      <c r="CI224" s="48"/>
      <c r="CJ224" s="48"/>
      <c r="CK224" s="48"/>
      <c r="CL224" s="48"/>
      <c r="CM224" s="48"/>
      <c r="CN224" s="48"/>
      <c r="CO224" s="48"/>
      <c r="CP224" s="48"/>
      <c r="CQ224" s="48"/>
      <c r="CR224" s="48"/>
      <c r="CS224" s="48"/>
      <c r="CT224" s="48"/>
      <c r="CU224" s="48"/>
      <c r="CV224" s="48"/>
      <c r="CW224" s="48"/>
      <c r="CX224" s="48"/>
      <c r="CY224" s="48"/>
      <c r="CZ224" s="48"/>
      <c r="DA224" s="48"/>
      <c r="DB224" s="48"/>
      <c r="DC224" s="48"/>
      <c r="DD224" s="48"/>
      <c r="DE224" s="48"/>
      <c r="DF224" s="48"/>
      <c r="DG224" s="48"/>
      <c r="DH224" s="48"/>
      <c r="DI224" s="48"/>
      <c r="DJ224" s="48"/>
      <c r="DK224" s="48"/>
      <c r="DL224" s="48"/>
      <c r="DM224" s="48"/>
      <c r="DN224" s="48"/>
      <c r="DO224" s="48"/>
      <c r="DP224" s="48"/>
      <c r="DQ224" s="48"/>
      <c r="DR224" s="48"/>
      <c r="DS224" s="48"/>
      <c r="DT224" s="48"/>
      <c r="DU224" s="48"/>
      <c r="DV224" s="48"/>
      <c r="DW224" s="48"/>
      <c r="DX224" s="48"/>
      <c r="DY224" s="48"/>
      <c r="DZ224" s="48"/>
      <c r="EA224" s="48"/>
      <c r="EB224" s="48"/>
      <c r="EC224" s="48"/>
      <c r="ED224" s="48"/>
      <c r="EE224" s="48"/>
      <c r="EF224" s="48"/>
      <c r="EG224" s="48"/>
      <c r="EH224" s="48"/>
      <c r="EI224" s="48"/>
      <c r="EJ224" s="48"/>
      <c r="EK224" s="48"/>
      <c r="EL224" s="48"/>
      <c r="EM224" s="48"/>
      <c r="EN224" s="48"/>
      <c r="EO224" s="48"/>
      <c r="EP224" s="48"/>
      <c r="EQ224" s="48"/>
      <c r="ER224" s="48"/>
      <c r="ES224" s="48"/>
      <c r="ET224" s="48"/>
      <c r="EU224" s="48"/>
      <c r="EV224" s="48"/>
      <c r="EW224" s="48"/>
      <c r="EX224" s="48"/>
      <c r="EY224" s="48"/>
      <c r="EZ224" s="48"/>
      <c r="FA224" s="48"/>
      <c r="FB224" s="48"/>
      <c r="FC224" s="48"/>
      <c r="FD224" s="48"/>
      <c r="FE224" s="48"/>
      <c r="FF224" s="48"/>
      <c r="FG224" s="48"/>
      <c r="FH224" s="48"/>
      <c r="FI224" s="48"/>
      <c r="FJ224" s="48"/>
      <c r="FK224" s="48"/>
      <c r="FL224" s="48"/>
      <c r="FM224" s="48"/>
      <c r="FN224" s="48"/>
      <c r="FO224" s="48"/>
      <c r="FP224" s="48"/>
      <c r="FQ224" s="48"/>
      <c r="FR224" s="48"/>
      <c r="FS224" s="48"/>
      <c r="FT224" s="48"/>
      <c r="FU224" s="48"/>
      <c r="FV224" s="48"/>
      <c r="FW224" s="48"/>
      <c r="FX224" s="48"/>
      <c r="FY224" s="48"/>
      <c r="FZ224" s="48"/>
      <c r="GA224" s="48"/>
      <c r="GB224" s="48"/>
      <c r="GC224" s="48"/>
      <c r="GD224" s="48"/>
      <c r="GE224" s="48"/>
      <c r="GF224" s="48"/>
      <c r="GG224" s="48"/>
      <c r="GH224" s="48"/>
      <c r="GI224" s="48"/>
      <c r="GJ224" s="48"/>
      <c r="GK224" s="48"/>
      <c r="GL224" s="48"/>
      <c r="GM224" s="48"/>
      <c r="GN224" s="48"/>
      <c r="GO224" s="48"/>
      <c r="GP224" s="48"/>
      <c r="GQ224" s="48"/>
      <c r="GR224" s="48"/>
      <c r="GS224" s="48"/>
      <c r="GT224" s="48"/>
      <c r="GU224" s="48"/>
      <c r="GV224" s="48"/>
      <c r="GW224" s="48"/>
      <c r="GX224" s="48"/>
      <c r="GY224" s="48"/>
      <c r="GZ224" s="48"/>
      <c r="HA224" s="48"/>
      <c r="HB224" s="48"/>
      <c r="HC224" s="48"/>
      <c r="HD224" s="48"/>
      <c r="HE224" s="48"/>
      <c r="HF224" s="48"/>
      <c r="HG224" s="48"/>
      <c r="HH224" s="48"/>
      <c r="HI224" s="48"/>
      <c r="HJ224" s="48"/>
      <c r="HK224" s="48"/>
      <c r="HL224" s="48"/>
      <c r="HM224" s="48"/>
      <c r="HN224" s="48"/>
      <c r="HO224" s="48"/>
      <c r="HP224" s="48"/>
      <c r="HQ224" s="48"/>
      <c r="HR224" s="48"/>
      <c r="HS224" s="48"/>
      <c r="HT224" s="48"/>
      <c r="HU224" s="48"/>
      <c r="HV224" s="48"/>
      <c r="HW224" s="48"/>
      <c r="HX224" s="48"/>
      <c r="HY224" s="48"/>
      <c r="HZ224" s="48"/>
      <c r="IA224" s="48"/>
      <c r="IB224" s="48"/>
      <c r="IC224" s="48"/>
      <c r="ID224" s="48"/>
      <c r="IE224" s="48"/>
      <c r="IF224" s="48"/>
      <c r="IG224" s="48"/>
      <c r="IH224" s="48"/>
      <c r="II224" s="48"/>
      <c r="IJ224" s="48"/>
      <c r="IK224" s="48"/>
      <c r="IL224" s="48"/>
      <c r="IM224" s="48"/>
      <c r="IN224" s="48"/>
      <c r="IO224" s="48"/>
      <c r="IP224" s="48"/>
      <c r="IQ224" s="48"/>
      <c r="IR224" s="48"/>
      <c r="IS224" s="48"/>
      <c r="IT224" s="48"/>
      <c r="IU224" s="48"/>
      <c r="IV224" s="48"/>
      <c r="IW224" s="48"/>
      <c r="IX224" s="48"/>
      <c r="IY224" s="48"/>
      <c r="IZ224" s="48"/>
      <c r="JA224" s="48"/>
      <c r="JB224" s="48"/>
      <c r="JC224" s="48"/>
      <c r="JD224" s="48"/>
      <c r="JE224" s="48"/>
      <c r="JF224" s="48"/>
      <c r="JG224" s="48"/>
      <c r="JH224" s="48"/>
      <c r="JI224" s="48"/>
      <c r="JJ224" s="48"/>
      <c r="JK224" s="48"/>
    </row>
    <row r="225" spans="1:271" s="44" customFormat="1" x14ac:dyDescent="0.55000000000000004">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c r="BT225" s="48"/>
      <c r="BU225" s="48"/>
      <c r="BV225" s="48"/>
      <c r="BW225" s="48"/>
      <c r="BX225" s="48"/>
      <c r="BY225" s="48"/>
      <c r="BZ225" s="48"/>
      <c r="CA225" s="48"/>
      <c r="CB225" s="48"/>
      <c r="CC225" s="48"/>
      <c r="CD225" s="48"/>
      <c r="CE225" s="48"/>
      <c r="CF225" s="48"/>
      <c r="CG225" s="48"/>
      <c r="CH225" s="48"/>
      <c r="CI225" s="48"/>
      <c r="CJ225" s="48"/>
      <c r="CK225" s="48"/>
      <c r="CL225" s="48"/>
      <c r="CM225" s="48"/>
      <c r="CN225" s="48"/>
      <c r="CO225" s="48"/>
      <c r="CP225" s="48"/>
      <c r="CQ225" s="48"/>
      <c r="CR225" s="48"/>
      <c r="CS225" s="48"/>
      <c r="CT225" s="48"/>
      <c r="CU225" s="48"/>
      <c r="CV225" s="48"/>
      <c r="CW225" s="48"/>
      <c r="CX225" s="48"/>
      <c r="CY225" s="48"/>
      <c r="CZ225" s="48"/>
      <c r="DA225" s="48"/>
      <c r="DB225" s="48"/>
      <c r="DC225" s="48"/>
      <c r="DD225" s="48"/>
      <c r="DE225" s="48"/>
      <c r="DF225" s="48"/>
      <c r="DG225" s="48"/>
      <c r="DH225" s="48"/>
      <c r="DI225" s="48"/>
      <c r="DJ225" s="48"/>
      <c r="DK225" s="48"/>
      <c r="DL225" s="48"/>
      <c r="DM225" s="48"/>
      <c r="DN225" s="48"/>
      <c r="DO225" s="48"/>
      <c r="DP225" s="48"/>
      <c r="DQ225" s="48"/>
      <c r="DR225" s="48"/>
      <c r="DS225" s="48"/>
      <c r="DT225" s="48"/>
      <c r="DU225" s="48"/>
      <c r="DV225" s="48"/>
      <c r="DW225" s="48"/>
      <c r="DX225" s="48"/>
      <c r="DY225" s="48"/>
      <c r="DZ225" s="48"/>
      <c r="EA225" s="48"/>
      <c r="EB225" s="48"/>
      <c r="EC225" s="48"/>
      <c r="ED225" s="48"/>
      <c r="EE225" s="48"/>
      <c r="EF225" s="48"/>
      <c r="EG225" s="48"/>
      <c r="EH225" s="48"/>
      <c r="EI225" s="48"/>
      <c r="EJ225" s="48"/>
      <c r="EK225" s="48"/>
      <c r="EL225" s="48"/>
      <c r="EM225" s="48"/>
      <c r="EN225" s="48"/>
      <c r="EO225" s="48"/>
      <c r="EP225" s="48"/>
      <c r="EQ225" s="48"/>
      <c r="ER225" s="48"/>
      <c r="ES225" s="48"/>
      <c r="ET225" s="48"/>
      <c r="EU225" s="48"/>
      <c r="EV225" s="48"/>
      <c r="EW225" s="48"/>
      <c r="EX225" s="48"/>
      <c r="EY225" s="48"/>
      <c r="EZ225" s="48"/>
      <c r="FA225" s="48"/>
      <c r="FB225" s="48"/>
      <c r="FC225" s="48"/>
      <c r="FD225" s="48"/>
      <c r="FE225" s="48"/>
      <c r="FF225" s="48"/>
      <c r="FG225" s="48"/>
      <c r="FH225" s="48"/>
      <c r="FI225" s="48"/>
      <c r="FJ225" s="48"/>
      <c r="FK225" s="48"/>
      <c r="FL225" s="48"/>
      <c r="FM225" s="48"/>
      <c r="FN225" s="48"/>
      <c r="FO225" s="48"/>
      <c r="FP225" s="48"/>
      <c r="FQ225" s="48"/>
      <c r="FR225" s="48"/>
      <c r="FS225" s="48"/>
      <c r="FT225" s="48"/>
      <c r="FU225" s="48"/>
      <c r="FV225" s="48"/>
      <c r="FW225" s="48"/>
      <c r="FX225" s="48"/>
      <c r="FY225" s="48"/>
      <c r="FZ225" s="48"/>
      <c r="GA225" s="48"/>
      <c r="GB225" s="48"/>
      <c r="GC225" s="48"/>
      <c r="GD225" s="48"/>
      <c r="GE225" s="48"/>
      <c r="GF225" s="48"/>
      <c r="GG225" s="48"/>
      <c r="GH225" s="48"/>
      <c r="GI225" s="48"/>
      <c r="GJ225" s="48"/>
      <c r="GK225" s="48"/>
      <c r="GL225" s="48"/>
      <c r="GM225" s="48"/>
      <c r="GN225" s="48"/>
      <c r="GO225" s="48"/>
      <c r="GP225" s="48"/>
      <c r="GQ225" s="48"/>
      <c r="GR225" s="48"/>
      <c r="GS225" s="48"/>
      <c r="GT225" s="48"/>
      <c r="GU225" s="48"/>
      <c r="GV225" s="48"/>
      <c r="GW225" s="48"/>
      <c r="GX225" s="48"/>
      <c r="GY225" s="48"/>
      <c r="GZ225" s="48"/>
      <c r="HA225" s="48"/>
      <c r="HB225" s="48"/>
      <c r="HC225" s="48"/>
      <c r="HD225" s="48"/>
      <c r="HE225" s="48"/>
      <c r="HF225" s="48"/>
      <c r="HG225" s="48"/>
      <c r="HH225" s="48"/>
      <c r="HI225" s="48"/>
      <c r="HJ225" s="48"/>
      <c r="HK225" s="48"/>
      <c r="HL225" s="48"/>
      <c r="HM225" s="48"/>
      <c r="HN225" s="48"/>
      <c r="HO225" s="48"/>
      <c r="HP225" s="48"/>
      <c r="HQ225" s="48"/>
      <c r="HR225" s="48"/>
      <c r="HS225" s="48"/>
      <c r="HT225" s="48"/>
      <c r="HU225" s="48"/>
      <c r="HV225" s="48"/>
      <c r="HW225" s="48"/>
      <c r="HX225" s="48"/>
      <c r="HY225" s="48"/>
      <c r="HZ225" s="48"/>
      <c r="IA225" s="48"/>
      <c r="IB225" s="48"/>
      <c r="IC225" s="48"/>
      <c r="ID225" s="48"/>
      <c r="IE225" s="48"/>
      <c r="IF225" s="48"/>
      <c r="IG225" s="48"/>
      <c r="IH225" s="48"/>
      <c r="II225" s="48"/>
      <c r="IJ225" s="48"/>
      <c r="IK225" s="48"/>
      <c r="IL225" s="48"/>
      <c r="IM225" s="48"/>
      <c r="IN225" s="48"/>
      <c r="IO225" s="48"/>
      <c r="IP225" s="48"/>
      <c r="IQ225" s="48"/>
      <c r="IR225" s="48"/>
      <c r="IS225" s="48"/>
      <c r="IT225" s="48"/>
      <c r="IU225" s="48"/>
      <c r="IV225" s="48"/>
      <c r="IW225" s="48"/>
      <c r="IX225" s="48"/>
      <c r="IY225" s="48"/>
      <c r="IZ225" s="48"/>
      <c r="JA225" s="48"/>
      <c r="JB225" s="48"/>
      <c r="JC225" s="48"/>
      <c r="JD225" s="48"/>
      <c r="JE225" s="48"/>
      <c r="JF225" s="48"/>
      <c r="JG225" s="48"/>
      <c r="JH225" s="48"/>
      <c r="JI225" s="48"/>
      <c r="JJ225" s="48"/>
      <c r="JK225" s="48"/>
    </row>
    <row r="226" spans="1:271" s="44" customFormat="1" ht="29.5" customHeight="1" x14ac:dyDescent="0.55000000000000004">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8"/>
      <c r="FJ226" s="48"/>
      <c r="FK226" s="48"/>
      <c r="FL226" s="48"/>
      <c r="FM226" s="48"/>
      <c r="FN226" s="48"/>
      <c r="FO226" s="48"/>
      <c r="FP226" s="48"/>
      <c r="FQ226" s="48"/>
      <c r="FR226" s="48"/>
      <c r="FS226" s="48"/>
      <c r="FT226" s="48"/>
      <c r="FU226" s="48"/>
      <c r="FV226" s="48"/>
      <c r="FW226" s="48"/>
      <c r="FX226" s="48"/>
      <c r="FY226" s="48"/>
      <c r="FZ226" s="48"/>
      <c r="GA226" s="48"/>
      <c r="GB226" s="48"/>
      <c r="GC226" s="48"/>
      <c r="GD226" s="48"/>
      <c r="GE226" s="48"/>
      <c r="GF226" s="48"/>
      <c r="GG226" s="48"/>
      <c r="GH226" s="48"/>
      <c r="GI226" s="48"/>
      <c r="GJ226" s="48"/>
      <c r="GK226" s="48"/>
      <c r="GL226" s="48"/>
      <c r="GM226" s="48"/>
      <c r="GN226" s="48"/>
      <c r="GO226" s="48"/>
      <c r="GP226" s="48"/>
      <c r="GQ226" s="48"/>
      <c r="GR226" s="48"/>
      <c r="GS226" s="48"/>
      <c r="GT226" s="48"/>
      <c r="GU226" s="48"/>
      <c r="GV226" s="48"/>
      <c r="GW226" s="48"/>
      <c r="GX226" s="48"/>
      <c r="GY226" s="48"/>
      <c r="GZ226" s="48"/>
      <c r="HA226" s="48"/>
      <c r="HB226" s="48"/>
      <c r="HC226" s="48"/>
      <c r="HD226" s="48"/>
      <c r="HE226" s="48"/>
      <c r="HF226" s="48"/>
      <c r="HG226" s="48"/>
      <c r="HH226" s="48"/>
      <c r="HI226" s="48"/>
      <c r="HJ226" s="48"/>
      <c r="HK226" s="48"/>
      <c r="HL226" s="48"/>
      <c r="HM226" s="48"/>
      <c r="HN226" s="48"/>
      <c r="HO226" s="48"/>
      <c r="HP226" s="48"/>
      <c r="HQ226" s="48"/>
      <c r="HR226" s="48"/>
      <c r="HS226" s="48"/>
      <c r="HT226" s="48"/>
      <c r="HU226" s="48"/>
      <c r="HV226" s="48"/>
      <c r="HW226" s="48"/>
      <c r="HX226" s="48"/>
      <c r="HY226" s="48"/>
      <c r="HZ226" s="48"/>
      <c r="IA226" s="48"/>
      <c r="IB226" s="48"/>
      <c r="IC226" s="48"/>
      <c r="ID226" s="48"/>
      <c r="IE226" s="48"/>
      <c r="IF226" s="48"/>
      <c r="IG226" s="48"/>
      <c r="IH226" s="48"/>
      <c r="II226" s="48"/>
      <c r="IJ226" s="48"/>
      <c r="IK226" s="48"/>
      <c r="IL226" s="48"/>
      <c r="IM226" s="48"/>
      <c r="IN226" s="48"/>
      <c r="IO226" s="48"/>
      <c r="IP226" s="48"/>
      <c r="IQ226" s="48"/>
      <c r="IR226" s="48"/>
      <c r="IS226" s="48"/>
      <c r="IT226" s="48"/>
      <c r="IU226" s="48"/>
      <c r="IV226" s="48"/>
      <c r="IW226" s="48"/>
      <c r="IX226" s="48"/>
      <c r="IY226" s="48"/>
      <c r="IZ226" s="48"/>
      <c r="JA226" s="48"/>
      <c r="JB226" s="48"/>
      <c r="JC226" s="48"/>
      <c r="JD226" s="48"/>
      <c r="JE226" s="48"/>
      <c r="JF226" s="48"/>
      <c r="JG226" s="48"/>
      <c r="JH226" s="48"/>
      <c r="JI226" s="48"/>
      <c r="JJ226" s="48"/>
      <c r="JK226" s="48"/>
    </row>
    <row r="227" spans="1:271" s="44" customFormat="1" x14ac:dyDescent="0.55000000000000004">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c r="BV227" s="48"/>
      <c r="BW227" s="48"/>
      <c r="BX227" s="48"/>
      <c r="BY227" s="48"/>
      <c r="BZ227" s="48"/>
      <c r="CA227" s="48"/>
      <c r="CB227" s="48"/>
      <c r="CC227" s="48"/>
      <c r="CD227" s="48"/>
      <c r="CE227" s="48"/>
      <c r="CF227" s="48"/>
      <c r="CG227" s="48"/>
      <c r="CH227" s="48"/>
      <c r="CI227" s="48"/>
      <c r="CJ227" s="48"/>
      <c r="CK227" s="48"/>
      <c r="CL227" s="48"/>
      <c r="CM227" s="48"/>
      <c r="CN227" s="48"/>
      <c r="CO227" s="48"/>
      <c r="CP227" s="48"/>
      <c r="CQ227" s="48"/>
      <c r="CR227" s="48"/>
      <c r="CS227" s="48"/>
      <c r="CT227" s="48"/>
      <c r="CU227" s="48"/>
      <c r="CV227" s="48"/>
      <c r="CW227" s="48"/>
      <c r="CX227" s="48"/>
      <c r="CY227" s="48"/>
      <c r="CZ227" s="48"/>
      <c r="DA227" s="48"/>
      <c r="DB227" s="48"/>
      <c r="DC227" s="48"/>
      <c r="DD227" s="48"/>
      <c r="DE227" s="48"/>
      <c r="DF227" s="48"/>
      <c r="DG227" s="48"/>
      <c r="DH227" s="48"/>
      <c r="DI227" s="48"/>
      <c r="DJ227" s="48"/>
      <c r="DK227" s="48"/>
      <c r="DL227" s="48"/>
      <c r="DM227" s="48"/>
      <c r="DN227" s="48"/>
      <c r="DO227" s="48"/>
      <c r="DP227" s="48"/>
      <c r="DQ227" s="48"/>
      <c r="DR227" s="48"/>
      <c r="DS227" s="48"/>
      <c r="DT227" s="48"/>
      <c r="DU227" s="48"/>
      <c r="DV227" s="48"/>
      <c r="DW227" s="48"/>
      <c r="DX227" s="48"/>
      <c r="DY227" s="48"/>
      <c r="DZ227" s="48"/>
      <c r="EA227" s="48"/>
      <c r="EB227" s="48"/>
      <c r="EC227" s="48"/>
      <c r="ED227" s="48"/>
      <c r="EE227" s="48"/>
      <c r="EF227" s="48"/>
      <c r="EG227" s="48"/>
      <c r="EH227" s="48"/>
      <c r="EI227" s="48"/>
      <c r="EJ227" s="48"/>
      <c r="EK227" s="48"/>
      <c r="EL227" s="48"/>
      <c r="EM227" s="48"/>
      <c r="EN227" s="48"/>
      <c r="EO227" s="48"/>
      <c r="EP227" s="48"/>
      <c r="EQ227" s="48"/>
      <c r="ER227" s="48"/>
      <c r="ES227" s="48"/>
      <c r="ET227" s="48"/>
      <c r="EU227" s="48"/>
      <c r="EV227" s="48"/>
      <c r="EW227" s="48"/>
      <c r="EX227" s="48"/>
      <c r="EY227" s="48"/>
      <c r="EZ227" s="48"/>
      <c r="FA227" s="48"/>
      <c r="FB227" s="48"/>
      <c r="FC227" s="48"/>
      <c r="FD227" s="48"/>
      <c r="FE227" s="48"/>
      <c r="FF227" s="48"/>
      <c r="FG227" s="48"/>
      <c r="FH227" s="48"/>
      <c r="FI227" s="48"/>
      <c r="FJ227" s="48"/>
      <c r="FK227" s="48"/>
      <c r="FL227" s="48"/>
      <c r="FM227" s="48"/>
      <c r="FN227" s="48"/>
      <c r="FO227" s="48"/>
      <c r="FP227" s="48"/>
      <c r="FQ227" s="48"/>
      <c r="FR227" s="48"/>
      <c r="FS227" s="48"/>
      <c r="FT227" s="48"/>
      <c r="FU227" s="48"/>
      <c r="FV227" s="48"/>
      <c r="FW227" s="48"/>
      <c r="FX227" s="48"/>
      <c r="FY227" s="48"/>
      <c r="FZ227" s="48"/>
      <c r="GA227" s="48"/>
      <c r="GB227" s="48"/>
      <c r="GC227" s="48"/>
      <c r="GD227" s="48"/>
      <c r="GE227" s="48"/>
      <c r="GF227" s="48"/>
      <c r="GG227" s="48"/>
      <c r="GH227" s="48"/>
      <c r="GI227" s="48"/>
      <c r="GJ227" s="48"/>
      <c r="GK227" s="48"/>
      <c r="GL227" s="48"/>
      <c r="GM227" s="48"/>
      <c r="GN227" s="48"/>
      <c r="GO227" s="48"/>
      <c r="GP227" s="48"/>
      <c r="GQ227" s="48"/>
      <c r="GR227" s="48"/>
      <c r="GS227" s="48"/>
      <c r="GT227" s="48"/>
      <c r="GU227" s="48"/>
      <c r="GV227" s="48"/>
      <c r="GW227" s="48"/>
      <c r="GX227" s="48"/>
      <c r="GY227" s="48"/>
      <c r="GZ227" s="48"/>
      <c r="HA227" s="48"/>
      <c r="HB227" s="48"/>
      <c r="HC227" s="48"/>
      <c r="HD227" s="48"/>
      <c r="HE227" s="48"/>
      <c r="HF227" s="48"/>
      <c r="HG227" s="48"/>
      <c r="HH227" s="48"/>
      <c r="HI227" s="48"/>
      <c r="HJ227" s="48"/>
      <c r="HK227" s="48"/>
      <c r="HL227" s="48"/>
      <c r="HM227" s="48"/>
      <c r="HN227" s="48"/>
      <c r="HO227" s="48"/>
      <c r="HP227" s="48"/>
      <c r="HQ227" s="48"/>
      <c r="HR227" s="48"/>
      <c r="HS227" s="48"/>
      <c r="HT227" s="48"/>
      <c r="HU227" s="48"/>
      <c r="HV227" s="48"/>
      <c r="HW227" s="48"/>
      <c r="HX227" s="48"/>
      <c r="HY227" s="48"/>
      <c r="HZ227" s="48"/>
      <c r="IA227" s="48"/>
      <c r="IB227" s="48"/>
      <c r="IC227" s="48"/>
      <c r="ID227" s="48"/>
      <c r="IE227" s="48"/>
      <c r="IF227" s="48"/>
      <c r="IG227" s="48"/>
      <c r="IH227" s="48"/>
      <c r="II227" s="48"/>
      <c r="IJ227" s="48"/>
      <c r="IK227" s="48"/>
      <c r="IL227" s="48"/>
      <c r="IM227" s="48"/>
      <c r="IN227" s="48"/>
      <c r="IO227" s="48"/>
      <c r="IP227" s="48"/>
      <c r="IQ227" s="48"/>
      <c r="IR227" s="48"/>
      <c r="IS227" s="48"/>
      <c r="IT227" s="48"/>
      <c r="IU227" s="48"/>
      <c r="IV227" s="48"/>
      <c r="IW227" s="48"/>
      <c r="IX227" s="48"/>
      <c r="IY227" s="48"/>
      <c r="IZ227" s="48"/>
      <c r="JA227" s="48"/>
      <c r="JB227" s="48"/>
      <c r="JC227" s="48"/>
      <c r="JD227" s="48"/>
      <c r="JE227" s="48"/>
      <c r="JF227" s="48"/>
      <c r="JG227" s="48"/>
      <c r="JH227" s="48"/>
      <c r="JI227" s="48"/>
      <c r="JJ227" s="48"/>
      <c r="JK227" s="48"/>
    </row>
    <row r="228" spans="1:271" s="44" customFormat="1" x14ac:dyDescent="0.55000000000000004">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row>
    <row r="229" spans="1:271" s="44" customFormat="1" x14ac:dyDescent="0.55000000000000004">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row>
    <row r="230" spans="1:271" s="44" customFormat="1" x14ac:dyDescent="0.55000000000000004">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c r="EK230" s="48"/>
      <c r="EL230" s="48"/>
      <c r="EM230" s="48"/>
      <c r="EN230" s="48"/>
      <c r="EO230" s="48"/>
      <c r="EP230" s="48"/>
      <c r="EQ230" s="48"/>
      <c r="ER230" s="48"/>
      <c r="ES230" s="48"/>
      <c r="ET230" s="48"/>
      <c r="EU230" s="48"/>
      <c r="EV230" s="48"/>
      <c r="EW230" s="48"/>
      <c r="EX230" s="48"/>
      <c r="EY230" s="48"/>
      <c r="EZ230" s="48"/>
      <c r="FA230" s="48"/>
      <c r="FB230" s="48"/>
      <c r="FC230" s="48"/>
      <c r="FD230" s="48"/>
      <c r="FE230" s="48"/>
      <c r="FF230" s="48"/>
      <c r="FG230" s="48"/>
      <c r="FH230" s="48"/>
      <c r="FI230" s="48"/>
      <c r="FJ230" s="48"/>
      <c r="FK230" s="48"/>
      <c r="FL230" s="48"/>
      <c r="FM230" s="48"/>
      <c r="FN230" s="48"/>
      <c r="FO230" s="48"/>
      <c r="FP230" s="48"/>
      <c r="FQ230" s="48"/>
      <c r="FR230" s="48"/>
      <c r="FS230" s="48"/>
      <c r="FT230" s="48"/>
      <c r="FU230" s="48"/>
      <c r="FV230" s="48"/>
      <c r="FW230" s="48"/>
      <c r="FX230" s="48"/>
      <c r="FY230" s="48"/>
      <c r="FZ230" s="48"/>
      <c r="GA230" s="48"/>
      <c r="GB230" s="48"/>
      <c r="GC230" s="48"/>
      <c r="GD230" s="48"/>
      <c r="GE230" s="48"/>
      <c r="GF230" s="48"/>
      <c r="GG230" s="48"/>
      <c r="GH230" s="48"/>
      <c r="GI230" s="48"/>
      <c r="GJ230" s="48"/>
      <c r="GK230" s="48"/>
      <c r="GL230" s="48"/>
      <c r="GM230" s="48"/>
      <c r="GN230" s="48"/>
      <c r="GO230" s="48"/>
      <c r="GP230" s="48"/>
      <c r="GQ230" s="48"/>
      <c r="GR230" s="48"/>
      <c r="GS230" s="48"/>
      <c r="GT230" s="48"/>
      <c r="GU230" s="48"/>
      <c r="GV230" s="48"/>
      <c r="GW230" s="48"/>
      <c r="GX230" s="48"/>
      <c r="GY230" s="48"/>
      <c r="GZ230" s="48"/>
      <c r="HA230" s="48"/>
      <c r="HB230" s="48"/>
      <c r="HC230" s="48"/>
      <c r="HD230" s="48"/>
      <c r="HE230" s="48"/>
      <c r="HF230" s="48"/>
      <c r="HG230" s="48"/>
      <c r="HH230" s="48"/>
      <c r="HI230" s="48"/>
      <c r="HJ230" s="48"/>
      <c r="HK230" s="48"/>
      <c r="HL230" s="48"/>
      <c r="HM230" s="48"/>
      <c r="HN230" s="48"/>
      <c r="HO230" s="48"/>
      <c r="HP230" s="48"/>
      <c r="HQ230" s="48"/>
      <c r="HR230" s="48"/>
      <c r="HS230" s="48"/>
      <c r="HT230" s="48"/>
      <c r="HU230" s="48"/>
      <c r="HV230" s="48"/>
      <c r="HW230" s="48"/>
      <c r="HX230" s="48"/>
      <c r="HY230" s="48"/>
      <c r="HZ230" s="48"/>
      <c r="IA230" s="48"/>
      <c r="IB230" s="48"/>
      <c r="IC230" s="48"/>
      <c r="ID230" s="48"/>
      <c r="IE230" s="48"/>
      <c r="IF230" s="48"/>
      <c r="IG230" s="48"/>
      <c r="IH230" s="48"/>
      <c r="II230" s="48"/>
      <c r="IJ230" s="48"/>
      <c r="IK230" s="48"/>
      <c r="IL230" s="48"/>
      <c r="IM230" s="48"/>
      <c r="IN230" s="48"/>
      <c r="IO230" s="48"/>
      <c r="IP230" s="48"/>
      <c r="IQ230" s="48"/>
      <c r="IR230" s="48"/>
      <c r="IS230" s="48"/>
      <c r="IT230" s="48"/>
      <c r="IU230" s="48"/>
      <c r="IV230" s="48"/>
      <c r="IW230" s="48"/>
      <c r="IX230" s="48"/>
      <c r="IY230" s="48"/>
      <c r="IZ230" s="48"/>
      <c r="JA230" s="48"/>
      <c r="JB230" s="48"/>
      <c r="JC230" s="48"/>
      <c r="JD230" s="48"/>
      <c r="JE230" s="48"/>
      <c r="JF230" s="48"/>
      <c r="JG230" s="48"/>
      <c r="JH230" s="48"/>
      <c r="JI230" s="48"/>
      <c r="JJ230" s="48"/>
      <c r="JK230" s="48"/>
    </row>
    <row r="231" spans="1:271" s="44" customFormat="1" x14ac:dyDescent="0.55000000000000004">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48"/>
      <c r="FO231" s="48"/>
      <c r="FP231" s="48"/>
      <c r="FQ231" s="48"/>
      <c r="FR231" s="48"/>
      <c r="FS231" s="48"/>
      <c r="FT231" s="48"/>
      <c r="FU231" s="48"/>
      <c r="FV231" s="48"/>
      <c r="FW231" s="48"/>
      <c r="FX231" s="48"/>
      <c r="FY231" s="48"/>
      <c r="FZ231" s="48"/>
      <c r="GA231" s="48"/>
      <c r="GB231" s="48"/>
      <c r="GC231" s="48"/>
      <c r="GD231" s="48"/>
      <c r="GE231" s="48"/>
      <c r="GF231" s="48"/>
      <c r="GG231" s="48"/>
      <c r="GH231" s="48"/>
      <c r="GI231" s="48"/>
      <c r="GJ231" s="48"/>
      <c r="GK231" s="48"/>
      <c r="GL231" s="48"/>
      <c r="GM231" s="48"/>
      <c r="GN231" s="48"/>
      <c r="GO231" s="48"/>
      <c r="GP231" s="48"/>
      <c r="GQ231" s="48"/>
      <c r="GR231" s="48"/>
      <c r="GS231" s="48"/>
      <c r="GT231" s="48"/>
      <c r="GU231" s="48"/>
      <c r="GV231" s="48"/>
      <c r="GW231" s="48"/>
      <c r="GX231" s="48"/>
      <c r="GY231" s="48"/>
      <c r="GZ231" s="48"/>
      <c r="HA231" s="48"/>
      <c r="HB231" s="48"/>
      <c r="HC231" s="48"/>
      <c r="HD231" s="48"/>
      <c r="HE231" s="48"/>
      <c r="HF231" s="48"/>
      <c r="HG231" s="48"/>
      <c r="HH231" s="48"/>
      <c r="HI231" s="48"/>
      <c r="HJ231" s="48"/>
      <c r="HK231" s="48"/>
      <c r="HL231" s="48"/>
      <c r="HM231" s="48"/>
      <c r="HN231" s="48"/>
      <c r="HO231" s="48"/>
      <c r="HP231" s="48"/>
      <c r="HQ231" s="48"/>
      <c r="HR231" s="48"/>
      <c r="HS231" s="48"/>
      <c r="HT231" s="48"/>
      <c r="HU231" s="48"/>
      <c r="HV231" s="48"/>
      <c r="HW231" s="48"/>
      <c r="HX231" s="48"/>
      <c r="HY231" s="48"/>
      <c r="HZ231" s="48"/>
      <c r="IA231" s="48"/>
      <c r="IB231" s="48"/>
      <c r="IC231" s="48"/>
      <c r="ID231" s="48"/>
      <c r="IE231" s="48"/>
      <c r="IF231" s="48"/>
      <c r="IG231" s="48"/>
      <c r="IH231" s="48"/>
      <c r="II231" s="48"/>
      <c r="IJ231" s="48"/>
      <c r="IK231" s="48"/>
      <c r="IL231" s="48"/>
      <c r="IM231" s="48"/>
      <c r="IN231" s="48"/>
      <c r="IO231" s="48"/>
      <c r="IP231" s="48"/>
      <c r="IQ231" s="48"/>
      <c r="IR231" s="48"/>
      <c r="IS231" s="48"/>
      <c r="IT231" s="48"/>
      <c r="IU231" s="48"/>
      <c r="IV231" s="48"/>
      <c r="IW231" s="48"/>
      <c r="IX231" s="48"/>
      <c r="IY231" s="48"/>
      <c r="IZ231" s="48"/>
      <c r="JA231" s="48"/>
      <c r="JB231" s="48"/>
      <c r="JC231" s="48"/>
      <c r="JD231" s="48"/>
      <c r="JE231" s="48"/>
      <c r="JF231" s="48"/>
      <c r="JG231" s="48"/>
      <c r="JH231" s="48"/>
      <c r="JI231" s="48"/>
      <c r="JJ231" s="48"/>
      <c r="JK231" s="48"/>
    </row>
    <row r="232" spans="1:271" s="44" customFormat="1" x14ac:dyDescent="0.55000000000000004">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c r="EK232" s="48"/>
      <c r="EL232" s="48"/>
      <c r="EM232" s="48"/>
      <c r="EN232" s="48"/>
      <c r="EO232" s="48"/>
      <c r="EP232" s="48"/>
      <c r="EQ232" s="48"/>
      <c r="ER232" s="48"/>
      <c r="ES232" s="48"/>
      <c r="ET232" s="48"/>
      <c r="EU232" s="48"/>
      <c r="EV232" s="48"/>
      <c r="EW232" s="48"/>
      <c r="EX232" s="48"/>
      <c r="EY232" s="48"/>
      <c r="EZ232" s="48"/>
      <c r="FA232" s="48"/>
      <c r="FB232" s="48"/>
      <c r="FC232" s="48"/>
      <c r="FD232" s="48"/>
      <c r="FE232" s="48"/>
      <c r="FF232" s="48"/>
      <c r="FG232" s="48"/>
      <c r="FH232" s="48"/>
      <c r="FI232" s="48"/>
      <c r="FJ232" s="48"/>
      <c r="FK232" s="48"/>
      <c r="FL232" s="48"/>
      <c r="FM232" s="48"/>
      <c r="FN232" s="48"/>
      <c r="FO232" s="48"/>
      <c r="FP232" s="48"/>
      <c r="FQ232" s="48"/>
      <c r="FR232" s="48"/>
      <c r="FS232" s="48"/>
      <c r="FT232" s="48"/>
      <c r="FU232" s="48"/>
      <c r="FV232" s="48"/>
      <c r="FW232" s="48"/>
      <c r="FX232" s="48"/>
      <c r="FY232" s="48"/>
      <c r="FZ232" s="48"/>
      <c r="GA232" s="48"/>
      <c r="GB232" s="48"/>
      <c r="GC232" s="48"/>
      <c r="GD232" s="48"/>
      <c r="GE232" s="48"/>
      <c r="GF232" s="48"/>
      <c r="GG232" s="48"/>
      <c r="GH232" s="48"/>
      <c r="GI232" s="48"/>
      <c r="GJ232" s="48"/>
      <c r="GK232" s="48"/>
      <c r="GL232" s="48"/>
      <c r="GM232" s="48"/>
      <c r="GN232" s="48"/>
      <c r="GO232" s="48"/>
      <c r="GP232" s="48"/>
      <c r="GQ232" s="48"/>
      <c r="GR232" s="48"/>
      <c r="GS232" s="48"/>
      <c r="GT232" s="48"/>
      <c r="GU232" s="48"/>
      <c r="GV232" s="48"/>
      <c r="GW232" s="48"/>
      <c r="GX232" s="48"/>
      <c r="GY232" s="48"/>
      <c r="GZ232" s="48"/>
      <c r="HA232" s="48"/>
      <c r="HB232" s="48"/>
      <c r="HC232" s="48"/>
      <c r="HD232" s="48"/>
      <c r="HE232" s="48"/>
      <c r="HF232" s="48"/>
      <c r="HG232" s="48"/>
      <c r="HH232" s="48"/>
      <c r="HI232" s="48"/>
      <c r="HJ232" s="48"/>
      <c r="HK232" s="48"/>
      <c r="HL232" s="48"/>
      <c r="HM232" s="48"/>
      <c r="HN232" s="48"/>
      <c r="HO232" s="48"/>
      <c r="HP232" s="48"/>
      <c r="HQ232" s="48"/>
      <c r="HR232" s="48"/>
      <c r="HS232" s="48"/>
      <c r="HT232" s="48"/>
      <c r="HU232" s="48"/>
      <c r="HV232" s="48"/>
      <c r="HW232" s="48"/>
      <c r="HX232" s="48"/>
      <c r="HY232" s="48"/>
      <c r="HZ232" s="48"/>
      <c r="IA232" s="48"/>
      <c r="IB232" s="48"/>
      <c r="IC232" s="48"/>
      <c r="ID232" s="48"/>
      <c r="IE232" s="48"/>
      <c r="IF232" s="48"/>
      <c r="IG232" s="48"/>
      <c r="IH232" s="48"/>
      <c r="II232" s="48"/>
      <c r="IJ232" s="48"/>
      <c r="IK232" s="48"/>
      <c r="IL232" s="48"/>
      <c r="IM232" s="48"/>
      <c r="IN232" s="48"/>
      <c r="IO232" s="48"/>
      <c r="IP232" s="48"/>
      <c r="IQ232" s="48"/>
      <c r="IR232" s="48"/>
      <c r="IS232" s="48"/>
      <c r="IT232" s="48"/>
      <c r="IU232" s="48"/>
      <c r="IV232" s="48"/>
      <c r="IW232" s="48"/>
      <c r="IX232" s="48"/>
      <c r="IY232" s="48"/>
      <c r="IZ232" s="48"/>
      <c r="JA232" s="48"/>
      <c r="JB232" s="48"/>
      <c r="JC232" s="48"/>
      <c r="JD232" s="48"/>
      <c r="JE232" s="48"/>
      <c r="JF232" s="48"/>
      <c r="JG232" s="48"/>
      <c r="JH232" s="48"/>
      <c r="JI232" s="48"/>
      <c r="JJ232" s="48"/>
      <c r="JK232" s="48"/>
    </row>
    <row r="233" spans="1:271" s="44" customFormat="1" x14ac:dyDescent="0.55000000000000004">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row>
    <row r="234" spans="1:271" s="44" customFormat="1" x14ac:dyDescent="0.55000000000000004">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row>
    <row r="235" spans="1:271" s="44" customFormat="1" x14ac:dyDescent="0.55000000000000004">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row>
    <row r="236" spans="1:271" s="44" customFormat="1" x14ac:dyDescent="0.55000000000000004">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row>
    <row r="237" spans="1:271" s="44" customFormat="1" ht="29.5" customHeight="1" x14ac:dyDescent="0.55000000000000004">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row>
    <row r="238" spans="1:271" s="44" customFormat="1" x14ac:dyDescent="0.55000000000000004">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row>
    <row r="239" spans="1:271" s="44" customFormat="1" x14ac:dyDescent="0.55000000000000004">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row>
    <row r="240" spans="1:271" s="44" customFormat="1" x14ac:dyDescent="0.55000000000000004">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row>
    <row r="241" spans="1:271" s="44" customFormat="1" x14ac:dyDescent="0.55000000000000004">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row>
    <row r="242" spans="1:271" s="44" customFormat="1" x14ac:dyDescent="0.55000000000000004">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row>
    <row r="243" spans="1:271" s="44" customFormat="1" x14ac:dyDescent="0.55000000000000004">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row>
    <row r="244" spans="1:271" s="44" customFormat="1" x14ac:dyDescent="0.55000000000000004">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row>
    <row r="245" spans="1:271" s="44" customFormat="1" x14ac:dyDescent="0.55000000000000004">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row>
    <row r="246" spans="1:271" s="44" customFormat="1" x14ac:dyDescent="0.55000000000000004">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row>
    <row r="247" spans="1:271" s="44" customFormat="1" ht="29.5" customHeight="1" x14ac:dyDescent="0.55000000000000004">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row>
    <row r="248" spans="1:271" s="44" customFormat="1" x14ac:dyDescent="0.55000000000000004">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row>
    <row r="249" spans="1:271" s="44" customFormat="1" x14ac:dyDescent="0.55000000000000004">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row>
    <row r="250" spans="1:271" s="44" customFormat="1" x14ac:dyDescent="0.55000000000000004">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row>
    <row r="251" spans="1:271" s="44" customFormat="1" x14ac:dyDescent="0.55000000000000004">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row>
    <row r="252" spans="1:271" s="44" customFormat="1" x14ac:dyDescent="0.55000000000000004">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row>
    <row r="253" spans="1:271" s="44" customFormat="1" x14ac:dyDescent="0.55000000000000004">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row>
    <row r="254" spans="1:271" s="44" customFormat="1" x14ac:dyDescent="0.55000000000000004">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row>
    <row r="255" spans="1:271" s="44" customFormat="1" x14ac:dyDescent="0.55000000000000004">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row>
    <row r="256" spans="1:271" s="44" customFormat="1" x14ac:dyDescent="0.55000000000000004">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row>
    <row r="257" spans="1:271" s="44" customFormat="1" x14ac:dyDescent="0.55000000000000004">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row>
    <row r="258" spans="1:271" s="44" customFormat="1" x14ac:dyDescent="0.55000000000000004">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row>
    <row r="259" spans="1:271" s="44" customFormat="1" x14ac:dyDescent="0.55000000000000004">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row>
    <row r="260" spans="1:271" s="44" customFormat="1" x14ac:dyDescent="0.55000000000000004">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row>
    <row r="261" spans="1:271" s="44" customFormat="1" x14ac:dyDescent="0.55000000000000004">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row>
    <row r="262" spans="1:271" s="44" customFormat="1" x14ac:dyDescent="0.55000000000000004">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row>
    <row r="263" spans="1:271" s="44" customFormat="1" x14ac:dyDescent="0.55000000000000004">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row>
    <row r="264" spans="1:271" s="44" customFormat="1" x14ac:dyDescent="0.55000000000000004">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row>
    <row r="265" spans="1:271" s="44" customFormat="1" ht="29.5" customHeight="1" x14ac:dyDescent="0.55000000000000004">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row>
    <row r="266" spans="1:271" s="44" customFormat="1" x14ac:dyDescent="0.550000000000000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row>
    <row r="267" spans="1:271" s="44" customFormat="1" x14ac:dyDescent="0.55000000000000004">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row>
    <row r="268" spans="1:271" s="44" customFormat="1" x14ac:dyDescent="0.55000000000000004">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row>
    <row r="269" spans="1:271" s="44" customFormat="1" x14ac:dyDescent="0.550000000000000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row>
    <row r="270" spans="1:271" s="44" customFormat="1" x14ac:dyDescent="0.55000000000000004">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row>
    <row r="271" spans="1:271" s="44" customFormat="1" x14ac:dyDescent="0.55000000000000004">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row>
    <row r="272" spans="1:271" s="44" customFormat="1" x14ac:dyDescent="0.55000000000000004">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row>
    <row r="273" spans="1:271" s="44" customFormat="1" x14ac:dyDescent="0.55000000000000004">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row>
    <row r="274" spans="1:271" s="44" customFormat="1" x14ac:dyDescent="0.55000000000000004">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row>
    <row r="275" spans="1:271" s="44" customFormat="1" x14ac:dyDescent="0.55000000000000004">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row>
    <row r="276" spans="1:271" s="44" customFormat="1" x14ac:dyDescent="0.55000000000000004">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row>
    <row r="277" spans="1:271" s="44" customFormat="1" x14ac:dyDescent="0.55000000000000004">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row>
    <row r="278" spans="1:271" s="44" customFormat="1" x14ac:dyDescent="0.55000000000000004">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row>
    <row r="279" spans="1:271" s="44" customFormat="1" x14ac:dyDescent="0.55000000000000004">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row>
    <row r="280" spans="1:271" s="44" customFormat="1" x14ac:dyDescent="0.55000000000000004">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row>
    <row r="281" spans="1:271" s="44" customFormat="1" ht="29.5" customHeight="1" x14ac:dyDescent="0.55000000000000004">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row>
    <row r="282" spans="1:271" s="44" customFormat="1" x14ac:dyDescent="0.55000000000000004">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row>
    <row r="283" spans="1:271" s="44" customFormat="1" x14ac:dyDescent="0.55000000000000004">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row>
    <row r="284" spans="1:271" s="44" customFormat="1" x14ac:dyDescent="0.55000000000000004">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row>
    <row r="285" spans="1:271" s="44" customFormat="1" x14ac:dyDescent="0.55000000000000004">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row>
    <row r="286" spans="1:271" s="44" customFormat="1" x14ac:dyDescent="0.55000000000000004">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row>
    <row r="287" spans="1:271" s="44" customFormat="1" x14ac:dyDescent="0.55000000000000004">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row>
    <row r="288" spans="1:271" s="44" customFormat="1" x14ac:dyDescent="0.55000000000000004">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row>
    <row r="289" spans="1:271" s="44" customFormat="1" x14ac:dyDescent="0.55000000000000004">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row>
    <row r="290" spans="1:271" s="44" customFormat="1" x14ac:dyDescent="0.55000000000000004">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row>
    <row r="291" spans="1:271" s="44" customFormat="1" x14ac:dyDescent="0.55000000000000004">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row>
    <row r="292" spans="1:271" s="44" customFormat="1" x14ac:dyDescent="0.55000000000000004">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row>
    <row r="293" spans="1:271" s="44" customFormat="1" x14ac:dyDescent="0.55000000000000004">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row>
    <row r="294" spans="1:271" s="44" customFormat="1" ht="29.5" customHeight="1" x14ac:dyDescent="0.55000000000000004">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row>
    <row r="295" spans="1:271" s="44" customFormat="1" x14ac:dyDescent="0.55000000000000004">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row>
    <row r="296" spans="1:271" s="44" customFormat="1" x14ac:dyDescent="0.55000000000000004">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row>
    <row r="297" spans="1:271" s="44" customFormat="1" x14ac:dyDescent="0.55000000000000004">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row>
    <row r="298" spans="1:271" s="44" customFormat="1" x14ac:dyDescent="0.55000000000000004">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row>
    <row r="299" spans="1:271" s="44" customFormat="1" x14ac:dyDescent="0.55000000000000004">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row>
    <row r="300" spans="1:271" s="44" customFormat="1" x14ac:dyDescent="0.55000000000000004">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row>
    <row r="301" spans="1:271" s="44" customFormat="1" x14ac:dyDescent="0.55000000000000004">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row>
    <row r="302" spans="1:271" s="44" customFormat="1" x14ac:dyDescent="0.55000000000000004">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row>
    <row r="303" spans="1:271" s="44" customFormat="1" x14ac:dyDescent="0.55000000000000004">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c r="CQ303" s="48"/>
      <c r="CR303" s="48"/>
      <c r="CS303" s="48"/>
      <c r="CT303" s="48"/>
      <c r="CU303" s="48"/>
      <c r="CV303" s="48"/>
      <c r="CW303" s="48"/>
      <c r="CX303" s="48"/>
      <c r="CY303" s="48"/>
      <c r="CZ303" s="48"/>
      <c r="DA303" s="48"/>
      <c r="DB303" s="48"/>
      <c r="DC303" s="48"/>
      <c r="DD303" s="48"/>
      <c r="DE303" s="48"/>
      <c r="DF303" s="48"/>
      <c r="DG303" s="48"/>
      <c r="DH303" s="48"/>
      <c r="DI303" s="48"/>
      <c r="DJ303" s="48"/>
      <c r="DK303" s="48"/>
      <c r="DL303" s="48"/>
      <c r="DM303" s="48"/>
      <c r="DN303" s="48"/>
      <c r="DO303" s="48"/>
      <c r="DP303" s="48"/>
      <c r="DQ303" s="48"/>
      <c r="DR303" s="48"/>
      <c r="DS303" s="48"/>
      <c r="DT303" s="48"/>
      <c r="DU303" s="48"/>
      <c r="DV303" s="48"/>
      <c r="DW303" s="48"/>
      <c r="DX303" s="48"/>
      <c r="DY303" s="48"/>
      <c r="DZ303" s="48"/>
      <c r="EA303" s="48"/>
      <c r="EB303" s="48"/>
      <c r="EC303" s="48"/>
      <c r="ED303" s="48"/>
      <c r="EE303" s="48"/>
      <c r="EF303" s="48"/>
      <c r="EG303" s="48"/>
      <c r="EH303" s="48"/>
      <c r="EI303" s="48"/>
      <c r="EJ303" s="48"/>
      <c r="EK303" s="48"/>
      <c r="EL303" s="48"/>
      <c r="EM303" s="48"/>
      <c r="EN303" s="48"/>
      <c r="EO303" s="48"/>
      <c r="EP303" s="48"/>
      <c r="EQ303" s="48"/>
      <c r="ER303" s="48"/>
      <c r="ES303" s="48"/>
      <c r="ET303" s="48"/>
      <c r="EU303" s="48"/>
      <c r="EV303" s="48"/>
      <c r="EW303" s="48"/>
      <c r="EX303" s="48"/>
      <c r="EY303" s="48"/>
      <c r="EZ303" s="48"/>
      <c r="FA303" s="48"/>
      <c r="FB303" s="48"/>
      <c r="FC303" s="48"/>
      <c r="FD303" s="48"/>
      <c r="FE303" s="48"/>
      <c r="FF303" s="48"/>
      <c r="FG303" s="48"/>
      <c r="FH303" s="48"/>
      <c r="FI303" s="48"/>
      <c r="FJ303" s="48"/>
      <c r="FK303" s="48"/>
      <c r="FL303" s="48"/>
      <c r="FM303" s="48"/>
      <c r="FN303" s="48"/>
      <c r="FO303" s="48"/>
      <c r="FP303" s="48"/>
      <c r="FQ303" s="48"/>
      <c r="FR303" s="48"/>
      <c r="FS303" s="48"/>
      <c r="FT303" s="48"/>
      <c r="FU303" s="48"/>
      <c r="FV303" s="48"/>
      <c r="FW303" s="48"/>
      <c r="FX303" s="48"/>
      <c r="FY303" s="48"/>
      <c r="FZ303" s="48"/>
      <c r="GA303" s="48"/>
      <c r="GB303" s="48"/>
      <c r="GC303" s="48"/>
      <c r="GD303" s="48"/>
      <c r="GE303" s="48"/>
      <c r="GF303" s="48"/>
      <c r="GG303" s="48"/>
      <c r="GH303" s="48"/>
      <c r="GI303" s="48"/>
      <c r="GJ303" s="48"/>
      <c r="GK303" s="48"/>
      <c r="GL303" s="48"/>
      <c r="GM303" s="48"/>
      <c r="GN303" s="48"/>
      <c r="GO303" s="48"/>
      <c r="GP303" s="48"/>
      <c r="GQ303" s="48"/>
      <c r="GR303" s="48"/>
      <c r="GS303" s="48"/>
      <c r="GT303" s="48"/>
      <c r="GU303" s="48"/>
      <c r="GV303" s="48"/>
      <c r="GW303" s="48"/>
      <c r="GX303" s="48"/>
      <c r="GY303" s="48"/>
      <c r="GZ303" s="48"/>
      <c r="HA303" s="48"/>
      <c r="HB303" s="48"/>
      <c r="HC303" s="48"/>
      <c r="HD303" s="48"/>
      <c r="HE303" s="48"/>
      <c r="HF303" s="48"/>
      <c r="HG303" s="48"/>
      <c r="HH303" s="48"/>
      <c r="HI303" s="48"/>
      <c r="HJ303" s="48"/>
      <c r="HK303" s="48"/>
      <c r="HL303" s="48"/>
      <c r="HM303" s="48"/>
      <c r="HN303" s="48"/>
      <c r="HO303" s="48"/>
      <c r="HP303" s="48"/>
      <c r="HQ303" s="48"/>
      <c r="HR303" s="48"/>
      <c r="HS303" s="48"/>
      <c r="HT303" s="48"/>
      <c r="HU303" s="48"/>
      <c r="HV303" s="48"/>
      <c r="HW303" s="48"/>
      <c r="HX303" s="48"/>
      <c r="HY303" s="48"/>
      <c r="HZ303" s="48"/>
      <c r="IA303" s="48"/>
      <c r="IB303" s="48"/>
      <c r="IC303" s="48"/>
      <c r="ID303" s="48"/>
      <c r="IE303" s="48"/>
      <c r="IF303" s="48"/>
      <c r="IG303" s="48"/>
      <c r="IH303" s="48"/>
      <c r="II303" s="48"/>
      <c r="IJ303" s="48"/>
      <c r="IK303" s="48"/>
      <c r="IL303" s="48"/>
      <c r="IM303" s="48"/>
      <c r="IN303" s="48"/>
      <c r="IO303" s="48"/>
      <c r="IP303" s="48"/>
      <c r="IQ303" s="48"/>
      <c r="IR303" s="48"/>
      <c r="IS303" s="48"/>
      <c r="IT303" s="48"/>
      <c r="IU303" s="48"/>
      <c r="IV303" s="48"/>
      <c r="IW303" s="48"/>
      <c r="IX303" s="48"/>
      <c r="IY303" s="48"/>
      <c r="IZ303" s="48"/>
      <c r="JA303" s="48"/>
      <c r="JB303" s="48"/>
      <c r="JC303" s="48"/>
      <c r="JD303" s="48"/>
      <c r="JE303" s="48"/>
      <c r="JF303" s="48"/>
      <c r="JG303" s="48"/>
      <c r="JH303" s="48"/>
      <c r="JI303" s="48"/>
      <c r="JJ303" s="48"/>
      <c r="JK303" s="48"/>
    </row>
    <row r="304" spans="1:271" s="44" customFormat="1" x14ac:dyDescent="0.55000000000000004">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c r="CQ304" s="48"/>
      <c r="CR304" s="48"/>
      <c r="CS304" s="48"/>
      <c r="CT304" s="48"/>
      <c r="CU304" s="48"/>
      <c r="CV304" s="48"/>
      <c r="CW304" s="48"/>
      <c r="CX304" s="48"/>
      <c r="CY304" s="48"/>
      <c r="CZ304" s="48"/>
      <c r="DA304" s="48"/>
      <c r="DB304" s="48"/>
      <c r="DC304" s="48"/>
      <c r="DD304" s="48"/>
      <c r="DE304" s="48"/>
      <c r="DF304" s="48"/>
      <c r="DG304" s="48"/>
      <c r="DH304" s="48"/>
      <c r="DI304" s="48"/>
      <c r="DJ304" s="48"/>
      <c r="DK304" s="48"/>
      <c r="DL304" s="48"/>
      <c r="DM304" s="48"/>
      <c r="DN304" s="48"/>
      <c r="DO304" s="48"/>
      <c r="DP304" s="48"/>
      <c r="DQ304" s="48"/>
      <c r="DR304" s="48"/>
      <c r="DS304" s="48"/>
      <c r="DT304" s="48"/>
      <c r="DU304" s="48"/>
      <c r="DV304" s="48"/>
      <c r="DW304" s="48"/>
      <c r="DX304" s="48"/>
      <c r="DY304" s="48"/>
      <c r="DZ304" s="48"/>
      <c r="EA304" s="48"/>
      <c r="EB304" s="48"/>
      <c r="EC304" s="48"/>
      <c r="ED304" s="48"/>
      <c r="EE304" s="48"/>
      <c r="EF304" s="48"/>
      <c r="EG304" s="48"/>
      <c r="EH304" s="48"/>
      <c r="EI304" s="48"/>
      <c r="EJ304" s="48"/>
      <c r="EK304" s="48"/>
      <c r="EL304" s="48"/>
      <c r="EM304" s="48"/>
      <c r="EN304" s="48"/>
      <c r="EO304" s="48"/>
      <c r="EP304" s="48"/>
      <c r="EQ304" s="48"/>
      <c r="ER304" s="48"/>
      <c r="ES304" s="48"/>
      <c r="ET304" s="48"/>
      <c r="EU304" s="48"/>
      <c r="EV304" s="48"/>
      <c r="EW304" s="48"/>
      <c r="EX304" s="48"/>
      <c r="EY304" s="48"/>
      <c r="EZ304" s="48"/>
      <c r="FA304" s="48"/>
      <c r="FB304" s="48"/>
      <c r="FC304" s="48"/>
      <c r="FD304" s="48"/>
      <c r="FE304" s="48"/>
      <c r="FF304" s="48"/>
      <c r="FG304" s="48"/>
      <c r="FH304" s="48"/>
      <c r="FI304" s="48"/>
      <c r="FJ304" s="48"/>
      <c r="FK304" s="48"/>
      <c r="FL304" s="48"/>
      <c r="FM304" s="48"/>
      <c r="FN304" s="48"/>
      <c r="FO304" s="48"/>
      <c r="FP304" s="48"/>
      <c r="FQ304" s="48"/>
      <c r="FR304" s="48"/>
      <c r="FS304" s="48"/>
      <c r="FT304" s="48"/>
      <c r="FU304" s="48"/>
      <c r="FV304" s="48"/>
      <c r="FW304" s="48"/>
      <c r="FX304" s="48"/>
      <c r="FY304" s="48"/>
      <c r="FZ304" s="48"/>
      <c r="GA304" s="48"/>
      <c r="GB304" s="48"/>
      <c r="GC304" s="48"/>
      <c r="GD304" s="48"/>
      <c r="GE304" s="48"/>
      <c r="GF304" s="48"/>
      <c r="GG304" s="48"/>
      <c r="GH304" s="48"/>
      <c r="GI304" s="48"/>
      <c r="GJ304" s="48"/>
      <c r="GK304" s="48"/>
      <c r="GL304" s="48"/>
      <c r="GM304" s="48"/>
      <c r="GN304" s="48"/>
      <c r="GO304" s="48"/>
      <c r="GP304" s="48"/>
      <c r="GQ304" s="48"/>
      <c r="GR304" s="48"/>
      <c r="GS304" s="48"/>
      <c r="GT304" s="48"/>
      <c r="GU304" s="48"/>
      <c r="GV304" s="48"/>
      <c r="GW304" s="48"/>
      <c r="GX304" s="48"/>
      <c r="GY304" s="48"/>
      <c r="GZ304" s="48"/>
      <c r="HA304" s="48"/>
      <c r="HB304" s="48"/>
      <c r="HC304" s="48"/>
      <c r="HD304" s="48"/>
      <c r="HE304" s="48"/>
      <c r="HF304" s="48"/>
      <c r="HG304" s="48"/>
      <c r="HH304" s="48"/>
      <c r="HI304" s="48"/>
      <c r="HJ304" s="48"/>
      <c r="HK304" s="48"/>
      <c r="HL304" s="48"/>
      <c r="HM304" s="48"/>
      <c r="HN304" s="48"/>
      <c r="HO304" s="48"/>
      <c r="HP304" s="48"/>
      <c r="HQ304" s="48"/>
      <c r="HR304" s="48"/>
      <c r="HS304" s="48"/>
      <c r="HT304" s="48"/>
      <c r="HU304" s="48"/>
      <c r="HV304" s="48"/>
      <c r="HW304" s="48"/>
      <c r="HX304" s="48"/>
      <c r="HY304" s="48"/>
      <c r="HZ304" s="48"/>
      <c r="IA304" s="48"/>
      <c r="IB304" s="48"/>
      <c r="IC304" s="48"/>
      <c r="ID304" s="48"/>
      <c r="IE304" s="48"/>
      <c r="IF304" s="48"/>
      <c r="IG304" s="48"/>
      <c r="IH304" s="48"/>
      <c r="II304" s="48"/>
      <c r="IJ304" s="48"/>
      <c r="IK304" s="48"/>
      <c r="IL304" s="48"/>
      <c r="IM304" s="48"/>
      <c r="IN304" s="48"/>
      <c r="IO304" s="48"/>
      <c r="IP304" s="48"/>
      <c r="IQ304" s="48"/>
      <c r="IR304" s="48"/>
      <c r="IS304" s="48"/>
      <c r="IT304" s="48"/>
      <c r="IU304" s="48"/>
      <c r="IV304" s="48"/>
      <c r="IW304" s="48"/>
      <c r="IX304" s="48"/>
      <c r="IY304" s="48"/>
      <c r="IZ304" s="48"/>
      <c r="JA304" s="48"/>
      <c r="JB304" s="48"/>
      <c r="JC304" s="48"/>
      <c r="JD304" s="48"/>
      <c r="JE304" s="48"/>
      <c r="JF304" s="48"/>
      <c r="JG304" s="48"/>
      <c r="JH304" s="48"/>
      <c r="JI304" s="48"/>
      <c r="JJ304" s="48"/>
      <c r="JK304" s="48"/>
    </row>
    <row r="305" spans="1:271" s="44" customFormat="1" x14ac:dyDescent="0.55000000000000004">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c r="CQ305" s="48"/>
      <c r="CR305" s="48"/>
      <c r="CS305" s="48"/>
      <c r="CT305" s="48"/>
      <c r="CU305" s="48"/>
      <c r="CV305" s="48"/>
      <c r="CW305" s="48"/>
      <c r="CX305" s="48"/>
      <c r="CY305" s="48"/>
      <c r="CZ305" s="48"/>
      <c r="DA305" s="48"/>
      <c r="DB305" s="48"/>
      <c r="DC305" s="48"/>
      <c r="DD305" s="48"/>
      <c r="DE305" s="48"/>
      <c r="DF305" s="48"/>
      <c r="DG305" s="48"/>
      <c r="DH305" s="48"/>
      <c r="DI305" s="48"/>
      <c r="DJ305" s="48"/>
      <c r="DK305" s="48"/>
      <c r="DL305" s="48"/>
      <c r="DM305" s="48"/>
      <c r="DN305" s="48"/>
      <c r="DO305" s="48"/>
      <c r="DP305" s="48"/>
      <c r="DQ305" s="48"/>
      <c r="DR305" s="48"/>
      <c r="DS305" s="48"/>
      <c r="DT305" s="48"/>
      <c r="DU305" s="48"/>
      <c r="DV305" s="48"/>
      <c r="DW305" s="48"/>
      <c r="DX305" s="48"/>
      <c r="DY305" s="48"/>
      <c r="DZ305" s="48"/>
      <c r="EA305" s="48"/>
      <c r="EB305" s="48"/>
      <c r="EC305" s="48"/>
      <c r="ED305" s="48"/>
      <c r="EE305" s="48"/>
      <c r="EF305" s="48"/>
      <c r="EG305" s="48"/>
      <c r="EH305" s="48"/>
      <c r="EI305" s="48"/>
      <c r="EJ305" s="48"/>
      <c r="EK305" s="48"/>
      <c r="EL305" s="48"/>
      <c r="EM305" s="48"/>
      <c r="EN305" s="48"/>
      <c r="EO305" s="48"/>
      <c r="EP305" s="48"/>
      <c r="EQ305" s="48"/>
      <c r="ER305" s="48"/>
      <c r="ES305" s="48"/>
      <c r="ET305" s="48"/>
      <c r="EU305" s="48"/>
      <c r="EV305" s="48"/>
      <c r="EW305" s="48"/>
      <c r="EX305" s="48"/>
      <c r="EY305" s="48"/>
      <c r="EZ305" s="48"/>
      <c r="FA305" s="48"/>
      <c r="FB305" s="48"/>
      <c r="FC305" s="48"/>
      <c r="FD305" s="48"/>
      <c r="FE305" s="48"/>
      <c r="FF305" s="48"/>
      <c r="FG305" s="48"/>
      <c r="FH305" s="48"/>
      <c r="FI305" s="48"/>
      <c r="FJ305" s="48"/>
      <c r="FK305" s="48"/>
      <c r="FL305" s="48"/>
      <c r="FM305" s="48"/>
      <c r="FN305" s="48"/>
      <c r="FO305" s="48"/>
      <c r="FP305" s="48"/>
      <c r="FQ305" s="48"/>
      <c r="FR305" s="48"/>
      <c r="FS305" s="48"/>
      <c r="FT305" s="48"/>
      <c r="FU305" s="48"/>
      <c r="FV305" s="48"/>
      <c r="FW305" s="48"/>
      <c r="FX305" s="48"/>
      <c r="FY305" s="48"/>
      <c r="FZ305" s="48"/>
      <c r="GA305" s="48"/>
      <c r="GB305" s="48"/>
      <c r="GC305" s="48"/>
      <c r="GD305" s="48"/>
      <c r="GE305" s="48"/>
      <c r="GF305" s="48"/>
      <c r="GG305" s="48"/>
      <c r="GH305" s="48"/>
      <c r="GI305" s="48"/>
      <c r="GJ305" s="48"/>
      <c r="GK305" s="48"/>
      <c r="GL305" s="48"/>
      <c r="GM305" s="48"/>
      <c r="GN305" s="48"/>
      <c r="GO305" s="48"/>
      <c r="GP305" s="48"/>
      <c r="GQ305" s="48"/>
      <c r="GR305" s="48"/>
      <c r="GS305" s="48"/>
      <c r="GT305" s="48"/>
      <c r="GU305" s="48"/>
      <c r="GV305" s="48"/>
      <c r="GW305" s="48"/>
      <c r="GX305" s="48"/>
      <c r="GY305" s="48"/>
      <c r="GZ305" s="48"/>
      <c r="HA305" s="48"/>
      <c r="HB305" s="48"/>
      <c r="HC305" s="48"/>
      <c r="HD305" s="48"/>
      <c r="HE305" s="48"/>
      <c r="HF305" s="48"/>
      <c r="HG305" s="48"/>
      <c r="HH305" s="48"/>
      <c r="HI305" s="48"/>
      <c r="HJ305" s="48"/>
      <c r="HK305" s="48"/>
      <c r="HL305" s="48"/>
      <c r="HM305" s="48"/>
      <c r="HN305" s="48"/>
      <c r="HO305" s="48"/>
      <c r="HP305" s="48"/>
      <c r="HQ305" s="48"/>
      <c r="HR305" s="48"/>
      <c r="HS305" s="48"/>
      <c r="HT305" s="48"/>
      <c r="HU305" s="48"/>
      <c r="HV305" s="48"/>
      <c r="HW305" s="48"/>
      <c r="HX305" s="48"/>
      <c r="HY305" s="48"/>
      <c r="HZ305" s="48"/>
      <c r="IA305" s="48"/>
      <c r="IB305" s="48"/>
      <c r="IC305" s="48"/>
      <c r="ID305" s="48"/>
      <c r="IE305" s="48"/>
      <c r="IF305" s="48"/>
      <c r="IG305" s="48"/>
      <c r="IH305" s="48"/>
      <c r="II305" s="48"/>
      <c r="IJ305" s="48"/>
      <c r="IK305" s="48"/>
      <c r="IL305" s="48"/>
      <c r="IM305" s="48"/>
      <c r="IN305" s="48"/>
      <c r="IO305" s="48"/>
      <c r="IP305" s="48"/>
      <c r="IQ305" s="48"/>
      <c r="IR305" s="48"/>
      <c r="IS305" s="48"/>
      <c r="IT305" s="48"/>
      <c r="IU305" s="48"/>
      <c r="IV305" s="48"/>
      <c r="IW305" s="48"/>
      <c r="IX305" s="48"/>
      <c r="IY305" s="48"/>
      <c r="IZ305" s="48"/>
      <c r="JA305" s="48"/>
      <c r="JB305" s="48"/>
      <c r="JC305" s="48"/>
      <c r="JD305" s="48"/>
      <c r="JE305" s="48"/>
      <c r="JF305" s="48"/>
      <c r="JG305" s="48"/>
      <c r="JH305" s="48"/>
      <c r="JI305" s="48"/>
      <c r="JJ305" s="48"/>
      <c r="JK305" s="48"/>
    </row>
    <row r="306" spans="1:271" s="44" customFormat="1" x14ac:dyDescent="0.55000000000000004">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8"/>
      <c r="FJ306" s="48"/>
      <c r="FK306" s="48"/>
      <c r="FL306" s="48"/>
      <c r="FM306" s="48"/>
      <c r="FN306" s="48"/>
      <c r="FO306" s="48"/>
      <c r="FP306" s="48"/>
      <c r="FQ306" s="48"/>
      <c r="FR306" s="48"/>
      <c r="FS306" s="48"/>
      <c r="FT306" s="48"/>
      <c r="FU306" s="48"/>
      <c r="FV306" s="48"/>
      <c r="FW306" s="48"/>
      <c r="FX306" s="48"/>
      <c r="FY306" s="48"/>
      <c r="FZ306" s="48"/>
      <c r="GA306" s="48"/>
      <c r="GB306" s="48"/>
      <c r="GC306" s="48"/>
      <c r="GD306" s="48"/>
      <c r="GE306" s="48"/>
      <c r="GF306" s="48"/>
      <c r="GG306" s="48"/>
      <c r="GH306" s="48"/>
      <c r="GI306" s="48"/>
      <c r="GJ306" s="48"/>
      <c r="GK306" s="48"/>
      <c r="GL306" s="48"/>
      <c r="GM306" s="48"/>
      <c r="GN306" s="48"/>
      <c r="GO306" s="48"/>
      <c r="GP306" s="48"/>
      <c r="GQ306" s="48"/>
      <c r="GR306" s="48"/>
      <c r="GS306" s="48"/>
      <c r="GT306" s="48"/>
      <c r="GU306" s="48"/>
      <c r="GV306" s="48"/>
      <c r="GW306" s="48"/>
      <c r="GX306" s="48"/>
      <c r="GY306" s="48"/>
      <c r="GZ306" s="48"/>
      <c r="HA306" s="48"/>
      <c r="HB306" s="48"/>
      <c r="HC306" s="48"/>
      <c r="HD306" s="48"/>
      <c r="HE306" s="48"/>
      <c r="HF306" s="48"/>
      <c r="HG306" s="48"/>
      <c r="HH306" s="48"/>
      <c r="HI306" s="48"/>
      <c r="HJ306" s="48"/>
      <c r="HK306" s="48"/>
      <c r="HL306" s="48"/>
      <c r="HM306" s="48"/>
      <c r="HN306" s="48"/>
      <c r="HO306" s="48"/>
      <c r="HP306" s="48"/>
      <c r="HQ306" s="48"/>
      <c r="HR306" s="48"/>
      <c r="HS306" s="48"/>
      <c r="HT306" s="48"/>
      <c r="HU306" s="48"/>
      <c r="HV306" s="48"/>
      <c r="HW306" s="48"/>
      <c r="HX306" s="48"/>
      <c r="HY306" s="48"/>
      <c r="HZ306" s="48"/>
      <c r="IA306" s="48"/>
      <c r="IB306" s="48"/>
      <c r="IC306" s="48"/>
      <c r="ID306" s="48"/>
      <c r="IE306" s="48"/>
      <c r="IF306" s="48"/>
      <c r="IG306" s="48"/>
      <c r="IH306" s="48"/>
      <c r="II306" s="48"/>
      <c r="IJ306" s="48"/>
      <c r="IK306" s="48"/>
      <c r="IL306" s="48"/>
      <c r="IM306" s="48"/>
      <c r="IN306" s="48"/>
      <c r="IO306" s="48"/>
      <c r="IP306" s="48"/>
      <c r="IQ306" s="48"/>
      <c r="IR306" s="48"/>
      <c r="IS306" s="48"/>
      <c r="IT306" s="48"/>
      <c r="IU306" s="48"/>
      <c r="IV306" s="48"/>
      <c r="IW306" s="48"/>
      <c r="IX306" s="48"/>
      <c r="IY306" s="48"/>
      <c r="IZ306" s="48"/>
      <c r="JA306" s="48"/>
      <c r="JB306" s="48"/>
      <c r="JC306" s="48"/>
      <c r="JD306" s="48"/>
      <c r="JE306" s="48"/>
      <c r="JF306" s="48"/>
      <c r="JG306" s="48"/>
      <c r="JH306" s="48"/>
      <c r="JI306" s="48"/>
      <c r="JJ306" s="48"/>
      <c r="JK306" s="48"/>
    </row>
    <row r="307" spans="1:271" s="44" customFormat="1" x14ac:dyDescent="0.55000000000000004">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c r="CQ307" s="48"/>
      <c r="CR307" s="48"/>
      <c r="CS307" s="48"/>
      <c r="CT307" s="48"/>
      <c r="CU307" s="48"/>
      <c r="CV307" s="48"/>
      <c r="CW307" s="48"/>
      <c r="CX307" s="48"/>
      <c r="CY307" s="48"/>
      <c r="CZ307" s="48"/>
      <c r="DA307" s="48"/>
      <c r="DB307" s="48"/>
      <c r="DC307" s="48"/>
      <c r="DD307" s="48"/>
      <c r="DE307" s="48"/>
      <c r="DF307" s="48"/>
      <c r="DG307" s="48"/>
      <c r="DH307" s="48"/>
      <c r="DI307" s="48"/>
      <c r="DJ307" s="48"/>
      <c r="DK307" s="48"/>
      <c r="DL307" s="48"/>
      <c r="DM307" s="48"/>
      <c r="DN307" s="48"/>
      <c r="DO307" s="48"/>
      <c r="DP307" s="48"/>
      <c r="DQ307" s="48"/>
      <c r="DR307" s="48"/>
      <c r="DS307" s="48"/>
      <c r="DT307" s="48"/>
      <c r="DU307" s="48"/>
      <c r="DV307" s="48"/>
      <c r="DW307" s="48"/>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48"/>
      <c r="FH307" s="48"/>
      <c r="FI307" s="48"/>
      <c r="FJ307" s="48"/>
      <c r="FK307" s="48"/>
      <c r="FL307" s="48"/>
      <c r="FM307" s="48"/>
      <c r="FN307" s="48"/>
      <c r="FO307" s="48"/>
      <c r="FP307" s="48"/>
      <c r="FQ307" s="48"/>
      <c r="FR307" s="48"/>
      <c r="FS307" s="48"/>
      <c r="FT307" s="48"/>
      <c r="FU307" s="48"/>
      <c r="FV307" s="48"/>
      <c r="FW307" s="48"/>
      <c r="FX307" s="48"/>
      <c r="FY307" s="48"/>
      <c r="FZ307" s="48"/>
      <c r="GA307" s="48"/>
      <c r="GB307" s="48"/>
      <c r="GC307" s="48"/>
      <c r="GD307" s="48"/>
      <c r="GE307" s="48"/>
      <c r="GF307" s="48"/>
      <c r="GG307" s="48"/>
      <c r="GH307" s="48"/>
      <c r="GI307" s="48"/>
      <c r="GJ307" s="48"/>
      <c r="GK307" s="48"/>
      <c r="GL307" s="48"/>
      <c r="GM307" s="48"/>
      <c r="GN307" s="48"/>
      <c r="GO307" s="48"/>
      <c r="GP307" s="48"/>
      <c r="GQ307" s="48"/>
      <c r="GR307" s="48"/>
      <c r="GS307" s="48"/>
      <c r="GT307" s="48"/>
      <c r="GU307" s="48"/>
      <c r="GV307" s="48"/>
      <c r="GW307" s="48"/>
      <c r="GX307" s="48"/>
      <c r="GY307" s="48"/>
      <c r="GZ307" s="48"/>
      <c r="HA307" s="48"/>
      <c r="HB307" s="48"/>
      <c r="HC307" s="48"/>
      <c r="HD307" s="48"/>
      <c r="HE307" s="48"/>
      <c r="HF307" s="48"/>
      <c r="HG307" s="48"/>
      <c r="HH307" s="48"/>
      <c r="HI307" s="48"/>
      <c r="HJ307" s="48"/>
      <c r="HK307" s="48"/>
      <c r="HL307" s="48"/>
      <c r="HM307" s="48"/>
      <c r="HN307" s="48"/>
      <c r="HO307" s="48"/>
      <c r="HP307" s="48"/>
      <c r="HQ307" s="48"/>
      <c r="HR307" s="48"/>
      <c r="HS307" s="48"/>
      <c r="HT307" s="48"/>
      <c r="HU307" s="48"/>
      <c r="HV307" s="48"/>
      <c r="HW307" s="48"/>
      <c r="HX307" s="48"/>
      <c r="HY307" s="48"/>
      <c r="HZ307" s="48"/>
      <c r="IA307" s="48"/>
      <c r="IB307" s="48"/>
      <c r="IC307" s="48"/>
      <c r="ID307" s="48"/>
      <c r="IE307" s="48"/>
      <c r="IF307" s="48"/>
      <c r="IG307" s="48"/>
      <c r="IH307" s="48"/>
      <c r="II307" s="48"/>
      <c r="IJ307" s="48"/>
      <c r="IK307" s="48"/>
      <c r="IL307" s="48"/>
      <c r="IM307" s="48"/>
      <c r="IN307" s="48"/>
      <c r="IO307" s="48"/>
      <c r="IP307" s="48"/>
      <c r="IQ307" s="48"/>
      <c r="IR307" s="48"/>
      <c r="IS307" s="48"/>
      <c r="IT307" s="48"/>
      <c r="IU307" s="48"/>
      <c r="IV307" s="48"/>
      <c r="IW307" s="48"/>
      <c r="IX307" s="48"/>
      <c r="IY307" s="48"/>
      <c r="IZ307" s="48"/>
      <c r="JA307" s="48"/>
      <c r="JB307" s="48"/>
      <c r="JC307" s="48"/>
      <c r="JD307" s="48"/>
      <c r="JE307" s="48"/>
      <c r="JF307" s="48"/>
      <c r="JG307" s="48"/>
      <c r="JH307" s="48"/>
      <c r="JI307" s="48"/>
      <c r="JJ307" s="48"/>
      <c r="JK307" s="48"/>
    </row>
    <row r="308" spans="1:271" s="44" customFormat="1" x14ac:dyDescent="0.55000000000000004">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c r="CQ308" s="48"/>
      <c r="CR308" s="48"/>
      <c r="CS308" s="48"/>
      <c r="CT308" s="48"/>
      <c r="CU308" s="48"/>
      <c r="CV308" s="48"/>
      <c r="CW308" s="48"/>
      <c r="CX308" s="48"/>
      <c r="CY308" s="48"/>
      <c r="CZ308" s="48"/>
      <c r="DA308" s="48"/>
      <c r="DB308" s="48"/>
      <c r="DC308" s="48"/>
      <c r="DD308" s="48"/>
      <c r="DE308" s="48"/>
      <c r="DF308" s="48"/>
      <c r="DG308" s="48"/>
      <c r="DH308" s="48"/>
      <c r="DI308" s="48"/>
      <c r="DJ308" s="48"/>
      <c r="DK308" s="48"/>
      <c r="DL308" s="48"/>
      <c r="DM308" s="48"/>
      <c r="DN308" s="48"/>
      <c r="DO308" s="48"/>
      <c r="DP308" s="48"/>
      <c r="DQ308" s="48"/>
      <c r="DR308" s="48"/>
      <c r="DS308" s="48"/>
      <c r="DT308" s="48"/>
      <c r="DU308" s="48"/>
      <c r="DV308" s="48"/>
      <c r="DW308" s="48"/>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G308" s="48"/>
      <c r="FH308" s="48"/>
      <c r="FI308" s="48"/>
      <c r="FJ308" s="48"/>
      <c r="FK308" s="48"/>
      <c r="FL308" s="48"/>
      <c r="FM308" s="48"/>
      <c r="FN308" s="48"/>
      <c r="FO308" s="48"/>
      <c r="FP308" s="48"/>
      <c r="FQ308" s="48"/>
      <c r="FR308" s="48"/>
      <c r="FS308" s="48"/>
      <c r="FT308" s="48"/>
      <c r="FU308" s="48"/>
      <c r="FV308" s="48"/>
      <c r="FW308" s="48"/>
      <c r="FX308" s="48"/>
      <c r="FY308" s="48"/>
      <c r="FZ308" s="48"/>
      <c r="GA308" s="48"/>
      <c r="GB308" s="48"/>
      <c r="GC308" s="48"/>
      <c r="GD308" s="48"/>
      <c r="GE308" s="48"/>
      <c r="GF308" s="48"/>
      <c r="GG308" s="48"/>
      <c r="GH308" s="48"/>
      <c r="GI308" s="48"/>
      <c r="GJ308" s="48"/>
      <c r="GK308" s="48"/>
      <c r="GL308" s="48"/>
      <c r="GM308" s="48"/>
      <c r="GN308" s="48"/>
      <c r="GO308" s="48"/>
      <c r="GP308" s="48"/>
      <c r="GQ308" s="48"/>
      <c r="GR308" s="48"/>
      <c r="GS308" s="48"/>
      <c r="GT308" s="48"/>
      <c r="GU308" s="48"/>
      <c r="GV308" s="48"/>
      <c r="GW308" s="48"/>
      <c r="GX308" s="48"/>
      <c r="GY308" s="48"/>
      <c r="GZ308" s="48"/>
      <c r="HA308" s="48"/>
      <c r="HB308" s="48"/>
      <c r="HC308" s="48"/>
      <c r="HD308" s="48"/>
      <c r="HE308" s="48"/>
      <c r="HF308" s="48"/>
      <c r="HG308" s="48"/>
      <c r="HH308" s="48"/>
      <c r="HI308" s="48"/>
      <c r="HJ308" s="48"/>
      <c r="HK308" s="48"/>
      <c r="HL308" s="48"/>
      <c r="HM308" s="48"/>
      <c r="HN308" s="48"/>
      <c r="HO308" s="48"/>
      <c r="HP308" s="48"/>
      <c r="HQ308" s="48"/>
      <c r="HR308" s="48"/>
      <c r="HS308" s="48"/>
      <c r="HT308" s="48"/>
      <c r="HU308" s="48"/>
      <c r="HV308" s="48"/>
      <c r="HW308" s="48"/>
      <c r="HX308" s="48"/>
      <c r="HY308" s="48"/>
      <c r="HZ308" s="48"/>
      <c r="IA308" s="48"/>
      <c r="IB308" s="48"/>
      <c r="IC308" s="48"/>
      <c r="ID308" s="48"/>
      <c r="IE308" s="48"/>
      <c r="IF308" s="48"/>
      <c r="IG308" s="48"/>
      <c r="IH308" s="48"/>
      <c r="II308" s="48"/>
      <c r="IJ308" s="48"/>
      <c r="IK308" s="48"/>
      <c r="IL308" s="48"/>
      <c r="IM308" s="48"/>
      <c r="IN308" s="48"/>
      <c r="IO308" s="48"/>
      <c r="IP308" s="48"/>
      <c r="IQ308" s="48"/>
      <c r="IR308" s="48"/>
      <c r="IS308" s="48"/>
      <c r="IT308" s="48"/>
      <c r="IU308" s="48"/>
      <c r="IV308" s="48"/>
      <c r="IW308" s="48"/>
      <c r="IX308" s="48"/>
      <c r="IY308" s="48"/>
      <c r="IZ308" s="48"/>
      <c r="JA308" s="48"/>
      <c r="JB308" s="48"/>
      <c r="JC308" s="48"/>
      <c r="JD308" s="48"/>
      <c r="JE308" s="48"/>
      <c r="JF308" s="48"/>
      <c r="JG308" s="48"/>
      <c r="JH308" s="48"/>
      <c r="JI308" s="48"/>
      <c r="JJ308" s="48"/>
      <c r="JK308" s="48"/>
    </row>
    <row r="309" spans="1:271" s="44" customFormat="1" x14ac:dyDescent="0.55000000000000004">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c r="CQ309" s="48"/>
      <c r="CR309" s="48"/>
      <c r="CS309" s="48"/>
      <c r="CT309" s="48"/>
      <c r="CU309" s="48"/>
      <c r="CV309" s="48"/>
      <c r="CW309" s="48"/>
      <c r="CX309" s="48"/>
      <c r="CY309" s="48"/>
      <c r="CZ309" s="48"/>
      <c r="DA309" s="48"/>
      <c r="DB309" s="48"/>
      <c r="DC309" s="48"/>
      <c r="DD309" s="48"/>
      <c r="DE309" s="48"/>
      <c r="DF309" s="48"/>
      <c r="DG309" s="48"/>
      <c r="DH309" s="48"/>
      <c r="DI309" s="48"/>
      <c r="DJ309" s="48"/>
      <c r="DK309" s="48"/>
      <c r="DL309" s="48"/>
      <c r="DM309" s="48"/>
      <c r="DN309" s="48"/>
      <c r="DO309" s="48"/>
      <c r="DP309" s="48"/>
      <c r="DQ309" s="48"/>
      <c r="DR309" s="48"/>
      <c r="DS309" s="48"/>
      <c r="DT309" s="48"/>
      <c r="DU309" s="48"/>
      <c r="DV309" s="48"/>
      <c r="DW309" s="48"/>
      <c r="DX309" s="48"/>
      <c r="DY309" s="48"/>
      <c r="DZ309" s="48"/>
      <c r="EA309" s="48"/>
      <c r="EB309" s="48"/>
      <c r="EC309" s="48"/>
      <c r="ED309" s="48"/>
      <c r="EE309" s="48"/>
      <c r="EF309" s="48"/>
      <c r="EG309" s="48"/>
      <c r="EH309" s="48"/>
      <c r="EI309" s="48"/>
      <c r="EJ309" s="48"/>
      <c r="EK309" s="48"/>
      <c r="EL309" s="48"/>
      <c r="EM309" s="48"/>
      <c r="EN309" s="48"/>
      <c r="EO309" s="48"/>
      <c r="EP309" s="48"/>
      <c r="EQ309" s="48"/>
      <c r="ER309" s="48"/>
      <c r="ES309" s="48"/>
      <c r="ET309" s="48"/>
      <c r="EU309" s="48"/>
      <c r="EV309" s="48"/>
      <c r="EW309" s="48"/>
      <c r="EX309" s="48"/>
      <c r="EY309" s="48"/>
      <c r="EZ309" s="48"/>
      <c r="FA309" s="48"/>
      <c r="FB309" s="48"/>
      <c r="FC309" s="48"/>
      <c r="FD309" s="48"/>
      <c r="FE309" s="48"/>
      <c r="FF309" s="48"/>
      <c r="FG309" s="48"/>
      <c r="FH309" s="48"/>
      <c r="FI309" s="48"/>
      <c r="FJ309" s="48"/>
      <c r="FK309" s="48"/>
      <c r="FL309" s="48"/>
      <c r="FM309" s="48"/>
      <c r="FN309" s="48"/>
      <c r="FO309" s="48"/>
      <c r="FP309" s="48"/>
      <c r="FQ309" s="48"/>
      <c r="FR309" s="48"/>
      <c r="FS309" s="48"/>
      <c r="FT309" s="48"/>
      <c r="FU309" s="48"/>
      <c r="FV309" s="48"/>
      <c r="FW309" s="48"/>
      <c r="FX309" s="48"/>
      <c r="FY309" s="48"/>
      <c r="FZ309" s="48"/>
      <c r="GA309" s="48"/>
      <c r="GB309" s="48"/>
      <c r="GC309" s="48"/>
      <c r="GD309" s="48"/>
      <c r="GE309" s="48"/>
      <c r="GF309" s="48"/>
      <c r="GG309" s="48"/>
      <c r="GH309" s="48"/>
      <c r="GI309" s="48"/>
      <c r="GJ309" s="48"/>
      <c r="GK309" s="48"/>
      <c r="GL309" s="48"/>
      <c r="GM309" s="48"/>
      <c r="GN309" s="48"/>
      <c r="GO309" s="48"/>
      <c r="GP309" s="48"/>
      <c r="GQ309" s="48"/>
      <c r="GR309" s="48"/>
      <c r="GS309" s="48"/>
      <c r="GT309" s="48"/>
      <c r="GU309" s="48"/>
      <c r="GV309" s="48"/>
      <c r="GW309" s="48"/>
      <c r="GX309" s="48"/>
      <c r="GY309" s="48"/>
      <c r="GZ309" s="48"/>
      <c r="HA309" s="48"/>
      <c r="HB309" s="48"/>
      <c r="HC309" s="48"/>
      <c r="HD309" s="48"/>
      <c r="HE309" s="48"/>
      <c r="HF309" s="48"/>
      <c r="HG309" s="48"/>
      <c r="HH309" s="48"/>
      <c r="HI309" s="48"/>
      <c r="HJ309" s="48"/>
      <c r="HK309" s="48"/>
      <c r="HL309" s="48"/>
      <c r="HM309" s="48"/>
      <c r="HN309" s="48"/>
      <c r="HO309" s="48"/>
      <c r="HP309" s="48"/>
      <c r="HQ309" s="48"/>
      <c r="HR309" s="48"/>
      <c r="HS309" s="48"/>
      <c r="HT309" s="48"/>
      <c r="HU309" s="48"/>
      <c r="HV309" s="48"/>
      <c r="HW309" s="48"/>
      <c r="HX309" s="48"/>
      <c r="HY309" s="48"/>
      <c r="HZ309" s="48"/>
      <c r="IA309" s="48"/>
      <c r="IB309" s="48"/>
      <c r="IC309" s="48"/>
      <c r="ID309" s="48"/>
      <c r="IE309" s="48"/>
      <c r="IF309" s="48"/>
      <c r="IG309" s="48"/>
      <c r="IH309" s="48"/>
      <c r="II309" s="48"/>
      <c r="IJ309" s="48"/>
      <c r="IK309" s="48"/>
      <c r="IL309" s="48"/>
      <c r="IM309" s="48"/>
      <c r="IN309" s="48"/>
      <c r="IO309" s="48"/>
      <c r="IP309" s="48"/>
      <c r="IQ309" s="48"/>
      <c r="IR309" s="48"/>
      <c r="IS309" s="48"/>
      <c r="IT309" s="48"/>
      <c r="IU309" s="48"/>
      <c r="IV309" s="48"/>
      <c r="IW309" s="48"/>
      <c r="IX309" s="48"/>
      <c r="IY309" s="48"/>
      <c r="IZ309" s="48"/>
      <c r="JA309" s="48"/>
      <c r="JB309" s="48"/>
      <c r="JC309" s="48"/>
      <c r="JD309" s="48"/>
      <c r="JE309" s="48"/>
      <c r="JF309" s="48"/>
      <c r="JG309" s="48"/>
      <c r="JH309" s="48"/>
      <c r="JI309" s="48"/>
      <c r="JJ309" s="48"/>
      <c r="JK309" s="48"/>
    </row>
    <row r="310" spans="1:271" s="44" customFormat="1" ht="29.5" customHeight="1" x14ac:dyDescent="0.55000000000000004">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c r="CQ310" s="48"/>
      <c r="CR310" s="48"/>
      <c r="CS310" s="48"/>
      <c r="CT310" s="48"/>
      <c r="CU310" s="48"/>
      <c r="CV310" s="48"/>
      <c r="CW310" s="48"/>
      <c r="CX310" s="48"/>
      <c r="CY310" s="48"/>
      <c r="CZ310" s="48"/>
      <c r="DA310" s="48"/>
      <c r="DB310" s="48"/>
      <c r="DC310" s="48"/>
      <c r="DD310" s="48"/>
      <c r="DE310" s="48"/>
      <c r="DF310" s="48"/>
      <c r="DG310" s="48"/>
      <c r="DH310" s="48"/>
      <c r="DI310" s="48"/>
      <c r="DJ310" s="48"/>
      <c r="DK310" s="48"/>
      <c r="DL310" s="48"/>
      <c r="DM310" s="48"/>
      <c r="DN310" s="48"/>
      <c r="DO310" s="48"/>
      <c r="DP310" s="48"/>
      <c r="DQ310" s="48"/>
      <c r="DR310" s="48"/>
      <c r="DS310" s="48"/>
      <c r="DT310" s="48"/>
      <c r="DU310" s="48"/>
      <c r="DV310" s="48"/>
      <c r="DW310" s="48"/>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G310" s="48"/>
      <c r="FH310" s="48"/>
      <c r="FI310" s="48"/>
      <c r="FJ310" s="48"/>
      <c r="FK310" s="48"/>
      <c r="FL310" s="48"/>
      <c r="FM310" s="48"/>
      <c r="FN310" s="48"/>
      <c r="FO310" s="48"/>
      <c r="FP310" s="48"/>
      <c r="FQ310" s="48"/>
      <c r="FR310" s="48"/>
      <c r="FS310" s="48"/>
      <c r="FT310" s="48"/>
      <c r="FU310" s="48"/>
      <c r="FV310" s="48"/>
      <c r="FW310" s="48"/>
      <c r="FX310" s="48"/>
      <c r="FY310" s="48"/>
      <c r="FZ310" s="48"/>
      <c r="GA310" s="48"/>
      <c r="GB310" s="48"/>
      <c r="GC310" s="48"/>
      <c r="GD310" s="48"/>
      <c r="GE310" s="48"/>
      <c r="GF310" s="48"/>
      <c r="GG310" s="48"/>
      <c r="GH310" s="48"/>
      <c r="GI310" s="48"/>
      <c r="GJ310" s="48"/>
      <c r="GK310" s="48"/>
      <c r="GL310" s="48"/>
      <c r="GM310" s="48"/>
      <c r="GN310" s="48"/>
      <c r="GO310" s="48"/>
      <c r="GP310" s="48"/>
      <c r="GQ310" s="48"/>
      <c r="GR310" s="48"/>
      <c r="GS310" s="48"/>
      <c r="GT310" s="48"/>
      <c r="GU310" s="48"/>
      <c r="GV310" s="48"/>
      <c r="GW310" s="48"/>
      <c r="GX310" s="48"/>
      <c r="GY310" s="48"/>
      <c r="GZ310" s="48"/>
      <c r="HA310" s="48"/>
      <c r="HB310" s="48"/>
      <c r="HC310" s="48"/>
      <c r="HD310" s="48"/>
      <c r="HE310" s="48"/>
      <c r="HF310" s="48"/>
      <c r="HG310" s="48"/>
      <c r="HH310" s="48"/>
      <c r="HI310" s="48"/>
      <c r="HJ310" s="48"/>
      <c r="HK310" s="48"/>
      <c r="HL310" s="48"/>
      <c r="HM310" s="48"/>
      <c r="HN310" s="48"/>
      <c r="HO310" s="48"/>
      <c r="HP310" s="48"/>
      <c r="HQ310" s="48"/>
      <c r="HR310" s="48"/>
      <c r="HS310" s="48"/>
      <c r="HT310" s="48"/>
      <c r="HU310" s="48"/>
      <c r="HV310" s="48"/>
      <c r="HW310" s="48"/>
      <c r="HX310" s="48"/>
      <c r="HY310" s="48"/>
      <c r="HZ310" s="48"/>
      <c r="IA310" s="48"/>
      <c r="IB310" s="48"/>
      <c r="IC310" s="48"/>
      <c r="ID310" s="48"/>
      <c r="IE310" s="48"/>
      <c r="IF310" s="48"/>
      <c r="IG310" s="48"/>
      <c r="IH310" s="48"/>
      <c r="II310" s="48"/>
      <c r="IJ310" s="48"/>
      <c r="IK310" s="48"/>
      <c r="IL310" s="48"/>
      <c r="IM310" s="48"/>
      <c r="IN310" s="48"/>
      <c r="IO310" s="48"/>
      <c r="IP310" s="48"/>
      <c r="IQ310" s="48"/>
      <c r="IR310" s="48"/>
      <c r="IS310" s="48"/>
      <c r="IT310" s="48"/>
      <c r="IU310" s="48"/>
      <c r="IV310" s="48"/>
      <c r="IW310" s="48"/>
      <c r="IX310" s="48"/>
      <c r="IY310" s="48"/>
      <c r="IZ310" s="48"/>
      <c r="JA310" s="48"/>
      <c r="JB310" s="48"/>
      <c r="JC310" s="48"/>
      <c r="JD310" s="48"/>
      <c r="JE310" s="48"/>
      <c r="JF310" s="48"/>
      <c r="JG310" s="48"/>
      <c r="JH310" s="48"/>
      <c r="JI310" s="48"/>
      <c r="JJ310" s="48"/>
      <c r="JK310" s="48"/>
    </row>
    <row r="311" spans="1:271" s="44" customFormat="1" x14ac:dyDescent="0.55000000000000004">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c r="CQ311" s="48"/>
      <c r="CR311" s="48"/>
      <c r="CS311" s="48"/>
      <c r="CT311" s="48"/>
      <c r="CU311" s="48"/>
      <c r="CV311" s="48"/>
      <c r="CW311" s="48"/>
      <c r="CX311" s="48"/>
      <c r="CY311" s="48"/>
      <c r="CZ311" s="48"/>
      <c r="DA311" s="48"/>
      <c r="DB311" s="48"/>
      <c r="DC311" s="48"/>
      <c r="DD311" s="48"/>
      <c r="DE311" s="48"/>
      <c r="DF311" s="48"/>
      <c r="DG311" s="48"/>
      <c r="DH311" s="48"/>
      <c r="DI311" s="48"/>
      <c r="DJ311" s="48"/>
      <c r="DK311" s="48"/>
      <c r="DL311" s="48"/>
      <c r="DM311" s="48"/>
      <c r="DN311" s="48"/>
      <c r="DO311" s="48"/>
      <c r="DP311" s="48"/>
      <c r="DQ311" s="48"/>
      <c r="DR311" s="48"/>
      <c r="DS311" s="48"/>
      <c r="DT311" s="48"/>
      <c r="DU311" s="48"/>
      <c r="DV311" s="48"/>
      <c r="DW311" s="48"/>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G311" s="48"/>
      <c r="FH311" s="48"/>
      <c r="FI311" s="48"/>
      <c r="FJ311" s="48"/>
      <c r="FK311" s="48"/>
      <c r="FL311" s="48"/>
      <c r="FM311" s="48"/>
      <c r="FN311" s="48"/>
      <c r="FO311" s="48"/>
      <c r="FP311" s="48"/>
      <c r="FQ311" s="48"/>
      <c r="FR311" s="48"/>
      <c r="FS311" s="48"/>
      <c r="FT311" s="48"/>
      <c r="FU311" s="48"/>
      <c r="FV311" s="48"/>
      <c r="FW311" s="48"/>
      <c r="FX311" s="48"/>
      <c r="FY311" s="48"/>
      <c r="FZ311" s="48"/>
      <c r="GA311" s="48"/>
      <c r="GB311" s="48"/>
      <c r="GC311" s="48"/>
      <c r="GD311" s="48"/>
      <c r="GE311" s="48"/>
      <c r="GF311" s="48"/>
      <c r="GG311" s="48"/>
      <c r="GH311" s="48"/>
      <c r="GI311" s="48"/>
      <c r="GJ311" s="48"/>
      <c r="GK311" s="48"/>
      <c r="GL311" s="48"/>
      <c r="GM311" s="48"/>
      <c r="GN311" s="48"/>
      <c r="GO311" s="48"/>
      <c r="GP311" s="48"/>
      <c r="GQ311" s="48"/>
      <c r="GR311" s="48"/>
      <c r="GS311" s="48"/>
      <c r="GT311" s="48"/>
      <c r="GU311" s="48"/>
      <c r="GV311" s="48"/>
      <c r="GW311" s="48"/>
      <c r="GX311" s="48"/>
      <c r="GY311" s="48"/>
      <c r="GZ311" s="48"/>
      <c r="HA311" s="48"/>
      <c r="HB311" s="48"/>
      <c r="HC311" s="48"/>
      <c r="HD311" s="48"/>
      <c r="HE311" s="48"/>
      <c r="HF311" s="48"/>
      <c r="HG311" s="48"/>
      <c r="HH311" s="48"/>
      <c r="HI311" s="48"/>
      <c r="HJ311" s="48"/>
      <c r="HK311" s="48"/>
      <c r="HL311" s="48"/>
      <c r="HM311" s="48"/>
      <c r="HN311" s="48"/>
      <c r="HO311" s="48"/>
      <c r="HP311" s="48"/>
      <c r="HQ311" s="48"/>
      <c r="HR311" s="48"/>
      <c r="HS311" s="48"/>
      <c r="HT311" s="48"/>
      <c r="HU311" s="48"/>
      <c r="HV311" s="48"/>
      <c r="HW311" s="48"/>
      <c r="HX311" s="48"/>
      <c r="HY311" s="48"/>
      <c r="HZ311" s="48"/>
      <c r="IA311" s="48"/>
      <c r="IB311" s="48"/>
      <c r="IC311" s="48"/>
      <c r="ID311" s="48"/>
      <c r="IE311" s="48"/>
      <c r="IF311" s="48"/>
      <c r="IG311" s="48"/>
      <c r="IH311" s="48"/>
      <c r="II311" s="48"/>
      <c r="IJ311" s="48"/>
      <c r="IK311" s="48"/>
      <c r="IL311" s="48"/>
      <c r="IM311" s="48"/>
      <c r="IN311" s="48"/>
      <c r="IO311" s="48"/>
      <c r="IP311" s="48"/>
      <c r="IQ311" s="48"/>
      <c r="IR311" s="48"/>
      <c r="IS311" s="48"/>
      <c r="IT311" s="48"/>
      <c r="IU311" s="48"/>
      <c r="IV311" s="48"/>
      <c r="IW311" s="48"/>
      <c r="IX311" s="48"/>
      <c r="IY311" s="48"/>
      <c r="IZ311" s="48"/>
      <c r="JA311" s="48"/>
      <c r="JB311" s="48"/>
      <c r="JC311" s="48"/>
      <c r="JD311" s="48"/>
      <c r="JE311" s="48"/>
      <c r="JF311" s="48"/>
      <c r="JG311" s="48"/>
      <c r="JH311" s="48"/>
      <c r="JI311" s="48"/>
      <c r="JJ311" s="48"/>
      <c r="JK311" s="48"/>
    </row>
    <row r="312" spans="1:271" s="44" customFormat="1" x14ac:dyDescent="0.55000000000000004">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row>
    <row r="313" spans="1:271" s="44" customFormat="1" x14ac:dyDescent="0.55000000000000004">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row>
    <row r="314" spans="1:271" s="44" customFormat="1" x14ac:dyDescent="0.55000000000000004">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row>
    <row r="315" spans="1:271" s="44" customFormat="1" x14ac:dyDescent="0.55000000000000004">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row>
    <row r="316" spans="1:271" s="44" customFormat="1" x14ac:dyDescent="0.55000000000000004">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row>
    <row r="317" spans="1:271" s="44" customFormat="1" x14ac:dyDescent="0.55000000000000004">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row>
    <row r="318" spans="1:271" s="44" customFormat="1" x14ac:dyDescent="0.55000000000000004">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row>
    <row r="319" spans="1:271" s="44" customFormat="1" x14ac:dyDescent="0.55000000000000004">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row>
    <row r="320" spans="1:271" s="44" customFormat="1" x14ac:dyDescent="0.55000000000000004">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row>
    <row r="321" spans="1:271" s="44" customFormat="1" x14ac:dyDescent="0.55000000000000004">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row>
    <row r="322" spans="1:271" s="71" customFormat="1" x14ac:dyDescent="0.55000000000000004">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row>
  </sheetData>
  <sheetProtection algorithmName="SHA-512" hashValue="j+mkqOYfNkTSKkjnuWQgRiUYLnn0CR0gx140owHXNiODnwrFz4b8vi2P4fDU6EoW02MzWFf/Jt8ATTQdwiJJ6Q==" saltValue="grwl3Iiq6YJzIHO/u8Rv7g==" spinCount="100000" sheet="1" objects="1" scenarios="1"/>
  <mergeCells count="33">
    <mergeCell ref="B24:B25"/>
    <mergeCell ref="C24:C25"/>
    <mergeCell ref="D24:E24"/>
    <mergeCell ref="B5:E5"/>
    <mergeCell ref="B7:C7"/>
    <mergeCell ref="C19:E19"/>
    <mergeCell ref="C22:E22"/>
    <mergeCell ref="B23:E23"/>
    <mergeCell ref="B26:C26"/>
    <mergeCell ref="C36:E36"/>
    <mergeCell ref="C40:E40"/>
    <mergeCell ref="B41:E41"/>
    <mergeCell ref="B42:B43"/>
    <mergeCell ref="C42:C43"/>
    <mergeCell ref="D42:E42"/>
    <mergeCell ref="B44:C44"/>
    <mergeCell ref="C54:E54"/>
    <mergeCell ref="C55:E55"/>
    <mergeCell ref="B59:E59"/>
    <mergeCell ref="B60:B61"/>
    <mergeCell ref="C60:C61"/>
    <mergeCell ref="D60:E60"/>
    <mergeCell ref="B79:C79"/>
    <mergeCell ref="C89:E89"/>
    <mergeCell ref="B90:B91"/>
    <mergeCell ref="C90:C91"/>
    <mergeCell ref="B62:C62"/>
    <mergeCell ref="C72:E72"/>
    <mergeCell ref="C75:E75"/>
    <mergeCell ref="B76:E76"/>
    <mergeCell ref="B77:B78"/>
    <mergeCell ref="C77:C78"/>
    <mergeCell ref="D77:E77"/>
  </mergeCells>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5" operator="equal" id="{62187458-DB02-4F22-804F-DB6E9669ECE2}">
            <xm:f>'Data Validation Lists'!$B$5</xm:f>
            <x14:dxf>
              <font>
                <b/>
                <i val="0"/>
                <color theme="0"/>
              </font>
              <fill>
                <patternFill>
                  <bgColor rgb="FF757575"/>
                </patternFill>
              </fill>
            </x14:dxf>
          </x14:cfRule>
          <x14:cfRule type="cellIs" priority="6" operator="equal" id="{1B7E451A-674F-4FB9-B468-5E1E00839573}">
            <xm:f>'Data Validation Lists'!$B$4</xm:f>
            <x14:dxf>
              <font>
                <b/>
                <i val="0"/>
                <color theme="0"/>
              </font>
              <fill>
                <patternFill>
                  <bgColor rgb="FFFF0000"/>
                </patternFill>
              </fill>
            </x14:dxf>
          </x14:cfRule>
          <x14:cfRule type="cellIs" priority="7" operator="equal" id="{A839FC63-1F0F-4A68-AF0B-D0BD85087581}">
            <xm:f>'Data Validation Lists'!$B$3</xm:f>
            <x14:dxf>
              <font>
                <b/>
                <i val="0"/>
                <color theme="0"/>
              </font>
              <fill>
                <patternFill>
                  <bgColor rgb="FFFFC000"/>
                </patternFill>
              </fill>
            </x14:dxf>
          </x14:cfRule>
          <x14:cfRule type="cellIs" priority="8" operator="equal" id="{E2E9ECA6-10C2-4972-8219-B6939EAD83BB}">
            <xm:f>'Data Validation Lists'!$B$2</xm:f>
            <x14:dxf>
              <font>
                <b/>
                <i val="0"/>
                <color theme="0"/>
              </font>
              <fill>
                <patternFill>
                  <bgColor rgb="FF70AD47"/>
                </patternFill>
              </fill>
            </x14:dxf>
          </x14:cfRule>
          <xm:sqref>D94:F94</xm:sqref>
        </x14:conditionalFormatting>
        <x14:conditionalFormatting xmlns:xm="http://schemas.microsoft.com/office/excel/2006/main">
          <x14:cfRule type="cellIs" priority="1" operator="equal" id="{947FCA31-BD6C-4304-B401-2C69F3FCBAA3}">
            <xm:f>'Data Validation Lists'!$B$5</xm:f>
            <x14:dxf>
              <font>
                <b/>
                <i val="0"/>
                <color theme="0"/>
              </font>
              <fill>
                <patternFill>
                  <bgColor rgb="FF757575"/>
                </patternFill>
              </fill>
            </x14:dxf>
          </x14:cfRule>
          <x14:cfRule type="cellIs" priority="2" operator="equal" id="{C2A14A7B-6345-46E4-A617-61FD22943E53}">
            <xm:f>'Data Validation Lists'!$B$4</xm:f>
            <x14:dxf>
              <font>
                <b/>
                <i val="0"/>
                <color theme="0"/>
              </font>
              <fill>
                <patternFill>
                  <bgColor rgb="FFFF0000"/>
                </patternFill>
              </fill>
            </x14:dxf>
          </x14:cfRule>
          <x14:cfRule type="cellIs" priority="3" operator="equal" id="{4DA22D76-089C-4ECC-A6BE-7AA61E877D6B}">
            <xm:f>'Data Validation Lists'!$B$3</xm:f>
            <x14:dxf>
              <font>
                <b/>
                <i val="0"/>
                <color theme="0"/>
              </font>
              <fill>
                <patternFill>
                  <bgColor rgb="FFFFC000"/>
                </patternFill>
              </fill>
            </x14:dxf>
          </x14:cfRule>
          <x14:cfRule type="cellIs" priority="4" operator="equal" id="{2ACEFF13-794A-42BA-8404-95100CD20F56}">
            <xm:f>'Data Validation Lists'!$B$2</xm:f>
            <x14:dxf>
              <font>
                <b/>
                <i val="0"/>
                <color theme="0"/>
              </font>
              <fill>
                <patternFill>
                  <bgColor rgb="FF70AD47"/>
                </patternFill>
              </fill>
            </x14:dxf>
          </x14:cfRule>
          <xm:sqref>D94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autoPageBreaks="0"/>
  </sheetPr>
  <dimension ref="B1:E13"/>
  <sheetViews>
    <sheetView rightToLeft="1" zoomScale="250" zoomScaleNormal="250" workbookViewId="0">
      <selection activeCell="B2" sqref="B2"/>
    </sheetView>
  </sheetViews>
  <sheetFormatPr defaultRowHeight="14.5" x14ac:dyDescent="0.35"/>
  <cols>
    <col min="2" max="2" width="37.453125" customWidth="1"/>
    <col min="3" max="3" width="11.453125" customWidth="1"/>
  </cols>
  <sheetData>
    <row r="1" spans="2:5" x14ac:dyDescent="0.35">
      <c r="B1" t="s">
        <v>41</v>
      </c>
      <c r="C1" t="s">
        <v>39</v>
      </c>
      <c r="E1" t="s">
        <v>40</v>
      </c>
    </row>
    <row r="2" spans="2:5" x14ac:dyDescent="0.35">
      <c r="B2" s="39" t="s">
        <v>246</v>
      </c>
      <c r="C2">
        <v>3</v>
      </c>
      <c r="E2">
        <v>1</v>
      </c>
    </row>
    <row r="3" spans="2:5" x14ac:dyDescent="0.35">
      <c r="B3" s="40" t="s">
        <v>247</v>
      </c>
      <c r="C3">
        <v>2</v>
      </c>
      <c r="E3">
        <v>2</v>
      </c>
    </row>
    <row r="4" spans="2:5" x14ac:dyDescent="0.35">
      <c r="B4" s="10" t="s">
        <v>248</v>
      </c>
      <c r="C4">
        <v>1</v>
      </c>
      <c r="E4">
        <v>3</v>
      </c>
    </row>
    <row r="5" spans="2:5" x14ac:dyDescent="0.35">
      <c r="B5" s="41" t="s">
        <v>249</v>
      </c>
      <c r="C5" t="str">
        <f>""</f>
        <v/>
      </c>
    </row>
    <row r="7" spans="2:5" x14ac:dyDescent="0.35">
      <c r="B7" t="str">
        <f>IF('معلومات عن المرفق 1 '!$E$13="Yes","TRUE","FALSE")</f>
        <v>FALSE</v>
      </c>
    </row>
    <row r="12" spans="2:5" x14ac:dyDescent="0.35">
      <c r="B12" t="s">
        <v>462</v>
      </c>
    </row>
    <row r="13" spans="2:5" x14ac:dyDescent="0.35">
      <c r="B13" t="s">
        <v>461</v>
      </c>
    </row>
  </sheetData>
  <pageMargins left="0.7" right="0.7" top="0.75" bottom="0.75" header="0.3" footer="0.3"/>
  <pageSetup orientation="portrait" horizontalDpi="1200" verticalDpi="1200" r:id="rId1"/>
  <headerFooter>
    <oddHeader>&amp;L&amp;"Arial,Regular"&amp;09&amp;B&amp;K3EB43EPUBLIC</oddHeader>
    <evenHeader>&amp;L&amp;"Arial,Regular"&amp;09&amp;B&amp;K3EB43EPUBLIC</evenHeader>
    <firstHeader>&amp;L&amp;"Arial,Regular"&amp;09&amp;B&amp;K3EB43EPUBLIC</firstHeader>
  </headerFooter>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autoPageBreaks="0"/>
  </sheetPr>
  <dimension ref="A1:M17"/>
  <sheetViews>
    <sheetView rightToLeft="1" zoomScaleNormal="100" workbookViewId="0">
      <selection activeCell="K7" sqref="K7:K43"/>
    </sheetView>
  </sheetViews>
  <sheetFormatPr defaultColWidth="10.54296875" defaultRowHeight="14.5" x14ac:dyDescent="0.35"/>
  <cols>
    <col min="1" max="1" width="10.54296875" style="6"/>
    <col min="2" max="2" width="10.54296875" style="6" customWidth="1"/>
    <col min="3" max="4" width="10.54296875" style="6"/>
    <col min="5" max="5" width="8.54296875" style="6" customWidth="1"/>
    <col min="6" max="6" width="10.54296875" style="6"/>
    <col min="7" max="7" width="10.54296875" style="6" customWidth="1"/>
    <col min="8" max="16384" width="10.54296875" style="6"/>
  </cols>
  <sheetData>
    <row r="1" spans="1:13" s="93" customFormat="1" ht="20.149999999999999" customHeight="1" x14ac:dyDescent="0.35">
      <c r="A1" s="90"/>
      <c r="B1" s="91"/>
      <c r="C1" s="91"/>
      <c r="D1" s="91"/>
      <c r="E1" s="91"/>
      <c r="F1" s="91"/>
      <c r="G1" s="91"/>
      <c r="H1" s="91"/>
      <c r="I1" s="91"/>
      <c r="J1" s="91"/>
      <c r="K1" s="91"/>
      <c r="L1" s="91"/>
      <c r="M1" s="92"/>
    </row>
    <row r="2" spans="1:13" ht="35.15" customHeight="1" x14ac:dyDescent="0.35">
      <c r="A2" s="4"/>
      <c r="B2" s="2"/>
      <c r="C2" s="2"/>
      <c r="D2" s="2"/>
      <c r="E2" s="2"/>
      <c r="F2" s="2"/>
      <c r="G2" s="2"/>
      <c r="H2" s="2"/>
      <c r="I2" s="2"/>
      <c r="J2" s="2"/>
      <c r="K2" s="2"/>
      <c r="L2" s="2"/>
      <c r="M2" s="5"/>
    </row>
    <row r="3" spans="1:13" ht="30" customHeight="1" x14ac:dyDescent="0.35">
      <c r="A3" s="4"/>
      <c r="B3" s="2"/>
      <c r="C3" s="2"/>
      <c r="D3" s="2"/>
      <c r="E3" s="2"/>
      <c r="F3" s="2"/>
      <c r="G3" s="2"/>
      <c r="H3" s="2"/>
      <c r="I3" s="2"/>
      <c r="J3" s="2"/>
      <c r="K3" s="2"/>
      <c r="L3" s="2"/>
      <c r="M3" s="5"/>
    </row>
    <row r="4" spans="1:13" ht="15" thickBot="1" x14ac:dyDescent="0.4">
      <c r="A4" s="4"/>
      <c r="B4" s="2"/>
      <c r="C4" s="2"/>
      <c r="D4" s="2"/>
      <c r="E4" s="2"/>
      <c r="F4" s="2"/>
      <c r="G4" s="2"/>
      <c r="H4" s="2"/>
      <c r="I4" s="2"/>
      <c r="J4" s="2"/>
      <c r="K4" s="2"/>
      <c r="L4" s="2"/>
      <c r="M4" s="5"/>
    </row>
    <row r="5" spans="1:13" ht="59.5" customHeight="1" x14ac:dyDescent="0.35">
      <c r="A5" s="4"/>
      <c r="B5" s="88" t="s">
        <v>105</v>
      </c>
      <c r="C5" s="89" t="s">
        <v>104</v>
      </c>
      <c r="D5" s="235" t="s">
        <v>103</v>
      </c>
      <c r="E5" s="236"/>
      <c r="F5" s="235" t="s">
        <v>102</v>
      </c>
      <c r="G5" s="236"/>
      <c r="H5" s="237" t="s">
        <v>101</v>
      </c>
      <c r="I5" s="238"/>
      <c r="J5" s="238"/>
      <c r="K5" s="238"/>
      <c r="L5" s="239"/>
      <c r="M5" s="5"/>
    </row>
    <row r="6" spans="1:13" ht="30" customHeight="1" x14ac:dyDescent="0.35">
      <c r="A6" s="4"/>
      <c r="B6" s="224"/>
      <c r="C6" s="225"/>
      <c r="D6" s="240"/>
      <c r="E6" s="240"/>
      <c r="F6" s="241"/>
      <c r="G6" s="241"/>
      <c r="H6" s="240"/>
      <c r="I6" s="240"/>
      <c r="J6" s="240"/>
      <c r="K6" s="240"/>
      <c r="L6" s="242"/>
      <c r="M6" s="5"/>
    </row>
    <row r="7" spans="1:13" ht="30" customHeight="1" x14ac:dyDescent="0.35">
      <c r="A7" s="4"/>
      <c r="B7" s="224"/>
      <c r="C7" s="225"/>
      <c r="D7" s="240"/>
      <c r="E7" s="240"/>
      <c r="F7" s="241"/>
      <c r="G7" s="241"/>
      <c r="H7" s="240"/>
      <c r="I7" s="240"/>
      <c r="J7" s="240"/>
      <c r="K7" s="240"/>
      <c r="L7" s="242"/>
      <c r="M7" s="5"/>
    </row>
    <row r="8" spans="1:13" ht="30" customHeight="1" x14ac:dyDescent="0.35">
      <c r="A8" s="4"/>
      <c r="B8" s="224"/>
      <c r="C8" s="225"/>
      <c r="D8" s="240"/>
      <c r="E8" s="240"/>
      <c r="F8" s="241"/>
      <c r="G8" s="241"/>
      <c r="H8" s="240"/>
      <c r="I8" s="240"/>
      <c r="J8" s="240"/>
      <c r="K8" s="240"/>
      <c r="L8" s="242"/>
      <c r="M8" s="5"/>
    </row>
    <row r="9" spans="1:13" ht="30" customHeight="1" x14ac:dyDescent="0.35">
      <c r="A9" s="4"/>
      <c r="B9" s="224"/>
      <c r="C9" s="225"/>
      <c r="D9" s="240"/>
      <c r="E9" s="240"/>
      <c r="F9" s="241"/>
      <c r="G9" s="241"/>
      <c r="H9" s="240"/>
      <c r="I9" s="240"/>
      <c r="J9" s="240"/>
      <c r="K9" s="240"/>
      <c r="L9" s="242"/>
      <c r="M9" s="5"/>
    </row>
    <row r="10" spans="1:13" ht="30" customHeight="1" x14ac:dyDescent="0.35">
      <c r="A10" s="4"/>
      <c r="B10" s="224"/>
      <c r="C10" s="225"/>
      <c r="D10" s="240"/>
      <c r="E10" s="240"/>
      <c r="F10" s="241"/>
      <c r="G10" s="241"/>
      <c r="H10" s="240"/>
      <c r="I10" s="240"/>
      <c r="J10" s="240"/>
      <c r="K10" s="240"/>
      <c r="L10" s="242"/>
      <c r="M10" s="5"/>
    </row>
    <row r="11" spans="1:13" ht="30" customHeight="1" thickBot="1" x14ac:dyDescent="0.4">
      <c r="A11" s="4"/>
      <c r="B11" s="226"/>
      <c r="C11" s="227"/>
      <c r="D11" s="243"/>
      <c r="E11" s="243"/>
      <c r="F11" s="245"/>
      <c r="G11" s="245"/>
      <c r="H11" s="243"/>
      <c r="I11" s="243"/>
      <c r="J11" s="243"/>
      <c r="K11" s="243"/>
      <c r="L11" s="244"/>
      <c r="M11" s="5"/>
    </row>
    <row r="12" spans="1:13" x14ac:dyDescent="0.35">
      <c r="A12" s="4"/>
      <c r="B12" s="2"/>
      <c r="C12" s="2"/>
      <c r="D12" s="2"/>
      <c r="E12" s="2"/>
      <c r="F12" s="2"/>
      <c r="G12" s="2"/>
      <c r="H12" s="2"/>
      <c r="I12" s="2"/>
      <c r="J12" s="2"/>
      <c r="K12" s="2"/>
      <c r="L12" s="2"/>
      <c r="M12" s="5"/>
    </row>
    <row r="13" spans="1:13" x14ac:dyDescent="0.35">
      <c r="A13" s="4"/>
      <c r="B13" s="2"/>
      <c r="C13" s="2"/>
      <c r="D13" s="2"/>
      <c r="E13" s="2"/>
      <c r="F13" s="2"/>
      <c r="G13" s="2"/>
      <c r="H13" s="2"/>
      <c r="I13" s="2"/>
      <c r="J13" s="2"/>
      <c r="K13" s="2"/>
      <c r="L13" s="2"/>
      <c r="M13" s="5"/>
    </row>
    <row r="14" spans="1:13" x14ac:dyDescent="0.35">
      <c r="A14" s="4"/>
      <c r="B14" s="2"/>
      <c r="C14" s="2"/>
      <c r="D14" s="2"/>
      <c r="E14" s="2"/>
      <c r="F14" s="2"/>
      <c r="G14" s="2"/>
      <c r="H14" s="2"/>
      <c r="I14" s="2"/>
      <c r="J14" s="2"/>
      <c r="K14" s="2"/>
      <c r="L14" s="2"/>
      <c r="M14" s="5"/>
    </row>
    <row r="15" spans="1:13" x14ac:dyDescent="0.35">
      <c r="A15" s="4"/>
      <c r="B15" s="2"/>
      <c r="C15" s="2"/>
      <c r="D15" s="2"/>
      <c r="E15" s="2"/>
      <c r="F15" s="2"/>
      <c r="G15" s="2"/>
      <c r="H15" s="2"/>
      <c r="I15" s="2"/>
      <c r="J15" s="2"/>
      <c r="K15" s="2"/>
      <c r="L15" s="2"/>
      <c r="M15" s="5"/>
    </row>
    <row r="16" spans="1:13" x14ac:dyDescent="0.35">
      <c r="A16" s="4"/>
      <c r="B16" s="2"/>
      <c r="C16" s="2"/>
      <c r="D16" s="2"/>
      <c r="E16" s="2"/>
      <c r="F16" s="2"/>
      <c r="G16" s="2"/>
      <c r="H16" s="2"/>
      <c r="I16" s="2"/>
      <c r="J16" s="2"/>
      <c r="K16" s="2"/>
      <c r="L16" s="2"/>
      <c r="M16" s="5"/>
    </row>
    <row r="17" spans="1:13" ht="19" thickBot="1" x14ac:dyDescent="0.6">
      <c r="A17" s="123"/>
      <c r="B17" s="124" t="s">
        <v>421</v>
      </c>
      <c r="C17" s="125" t="str">
        <f>الرئيسية!D11</f>
        <v>عام</v>
      </c>
      <c r="D17" s="125"/>
      <c r="E17" s="125"/>
      <c r="F17" s="125"/>
      <c r="G17" s="125"/>
      <c r="H17" s="125"/>
      <c r="I17" s="125"/>
      <c r="J17" s="125"/>
      <c r="K17" s="234" t="s">
        <v>422</v>
      </c>
      <c r="L17" s="234"/>
      <c r="M17" s="126" t="str">
        <f>الرئيسية!G11</f>
        <v>أبيض</v>
      </c>
    </row>
  </sheetData>
  <mergeCells count="22">
    <mergeCell ref="K17:L17"/>
    <mergeCell ref="D9:E9"/>
    <mergeCell ref="D10:E10"/>
    <mergeCell ref="D11:E11"/>
    <mergeCell ref="H9:L9"/>
    <mergeCell ref="H10:L10"/>
    <mergeCell ref="H11:L11"/>
    <mergeCell ref="F9:G9"/>
    <mergeCell ref="F10:G10"/>
    <mergeCell ref="F11:G11"/>
    <mergeCell ref="D7:E7"/>
    <mergeCell ref="F7:G7"/>
    <mergeCell ref="H7:L7"/>
    <mergeCell ref="D8:E8"/>
    <mergeCell ref="F8:G8"/>
    <mergeCell ref="H8:L8"/>
    <mergeCell ref="D5:E5"/>
    <mergeCell ref="F5:G5"/>
    <mergeCell ref="H5:L5"/>
    <mergeCell ref="D6:E6"/>
    <mergeCell ref="F6:G6"/>
    <mergeCell ref="H6:L6"/>
  </mergeCells>
  <dataValidations count="2">
    <dataValidation type="date" operator="greaterThanOrEqual" allowBlank="1" showInputMessage="1" showErrorMessage="1" error="Date cannot be before March 2022" sqref="F6:G11" xr:uid="{00000000-0002-0000-0200-000000000000}">
      <formula1>44621</formula1>
    </dataValidation>
    <dataValidation type="decimal" operator="greaterThanOrEqual" allowBlank="1" showInputMessage="1" showErrorMessage="1" error="Only decimal numbers allowed, starting from 1.0" sqref="B6:B11" xr:uid="{00000000-0002-0000-0200-000001000000}">
      <formula1>1</formula1>
    </dataValidation>
  </dataValidation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autoPageBreaks="0"/>
  </sheetPr>
  <dimension ref="A1:AH30"/>
  <sheetViews>
    <sheetView rightToLeft="1" zoomScaleNormal="100" workbookViewId="0">
      <selection activeCell="K7" sqref="K7:K43"/>
    </sheetView>
  </sheetViews>
  <sheetFormatPr defaultColWidth="10.54296875" defaultRowHeight="14.5" x14ac:dyDescent="0.35"/>
  <cols>
    <col min="1" max="6" width="10.54296875" style="6"/>
    <col min="7" max="7" width="10.54296875" style="6" customWidth="1"/>
    <col min="8" max="9" width="10.54296875" style="6"/>
    <col min="10" max="10" width="9.453125" style="6" customWidth="1"/>
    <col min="11" max="11" width="10.54296875" style="6" customWidth="1"/>
    <col min="12" max="12" width="6.1796875" style="6" customWidth="1"/>
    <col min="13" max="17" width="10.54296875" style="6"/>
    <col min="18" max="18" width="61" style="6" customWidth="1"/>
    <col min="19" max="16384" width="10.54296875" style="6"/>
  </cols>
  <sheetData>
    <row r="1" spans="1:18" s="93" customFormat="1" ht="20.149999999999999" customHeight="1" x14ac:dyDescent="0.35">
      <c r="A1" s="90"/>
      <c r="B1" s="91"/>
      <c r="C1" s="91"/>
      <c r="D1" s="91"/>
      <c r="E1" s="91"/>
      <c r="F1" s="91"/>
      <c r="G1" s="91"/>
      <c r="H1" s="91"/>
      <c r="I1" s="91"/>
      <c r="J1" s="91"/>
      <c r="K1" s="91"/>
      <c r="L1" s="91"/>
      <c r="M1" s="91"/>
      <c r="N1" s="91"/>
      <c r="O1" s="91"/>
      <c r="P1" s="91"/>
      <c r="Q1" s="91"/>
      <c r="R1" s="127"/>
    </row>
    <row r="2" spans="1:18" ht="55" customHeight="1" x14ac:dyDescent="0.35">
      <c r="A2" s="4"/>
      <c r="B2" s="2"/>
      <c r="C2" s="2"/>
      <c r="D2" s="2"/>
      <c r="E2" s="2"/>
      <c r="F2" s="2"/>
      <c r="G2" s="2"/>
      <c r="H2" s="2"/>
      <c r="I2" s="2"/>
      <c r="J2" s="2"/>
      <c r="K2" s="2"/>
      <c r="L2" s="2"/>
      <c r="M2" s="2"/>
      <c r="N2" s="2"/>
      <c r="O2" s="2"/>
      <c r="P2" s="2"/>
      <c r="Q2" s="2"/>
      <c r="R2" s="5"/>
    </row>
    <row r="3" spans="1:18" ht="30" customHeight="1" x14ac:dyDescent="0.35">
      <c r="A3" s="4"/>
      <c r="B3" s="2"/>
      <c r="C3" s="2"/>
      <c r="D3" s="2"/>
      <c r="E3" s="2"/>
      <c r="F3" s="2"/>
      <c r="G3" s="2"/>
      <c r="H3" s="2"/>
      <c r="I3" s="2"/>
      <c r="J3" s="2"/>
      <c r="K3" s="2"/>
      <c r="L3" s="2"/>
      <c r="M3" s="2"/>
      <c r="N3" s="2"/>
      <c r="O3" s="2"/>
      <c r="P3" s="2"/>
      <c r="Q3" s="2"/>
      <c r="R3" s="5"/>
    </row>
    <row r="4" spans="1:18" x14ac:dyDescent="0.35">
      <c r="A4" s="4"/>
      <c r="B4" s="2"/>
      <c r="C4" s="2"/>
      <c r="D4" s="2"/>
      <c r="E4" s="2"/>
      <c r="F4" s="2"/>
      <c r="G4" s="2"/>
      <c r="H4" s="2"/>
      <c r="I4" s="2"/>
      <c r="J4" s="2"/>
      <c r="K4" s="2"/>
      <c r="L4" s="2"/>
      <c r="M4" s="2"/>
      <c r="N4" s="2"/>
      <c r="O4" s="2"/>
      <c r="P4" s="2"/>
      <c r="Q4" s="2"/>
      <c r="R4" s="5"/>
    </row>
    <row r="5" spans="1:18" ht="30" customHeight="1" x14ac:dyDescent="0.35">
      <c r="A5" s="4"/>
      <c r="B5" s="2"/>
      <c r="C5" s="2"/>
      <c r="D5" s="2"/>
      <c r="E5" s="2"/>
      <c r="F5" s="2"/>
      <c r="G5" s="11"/>
      <c r="H5" s="11"/>
      <c r="I5" s="11"/>
      <c r="J5" s="11"/>
      <c r="K5" s="11"/>
      <c r="L5" s="11"/>
      <c r="M5" s="11"/>
      <c r="N5" s="11"/>
      <c r="O5" s="11"/>
      <c r="P5" s="11"/>
      <c r="Q5" s="11"/>
      <c r="R5" s="5"/>
    </row>
    <row r="6" spans="1:18" ht="30" customHeight="1" x14ac:dyDescent="0.35">
      <c r="A6" s="4"/>
      <c r="B6" s="2"/>
      <c r="C6" s="2"/>
      <c r="D6" s="2"/>
      <c r="E6" s="2"/>
      <c r="F6" s="2"/>
      <c r="G6" s="11"/>
      <c r="H6" s="11"/>
      <c r="I6" s="11"/>
      <c r="J6" s="11"/>
      <c r="K6" s="11"/>
      <c r="L6" s="13"/>
      <c r="M6" s="3"/>
      <c r="N6" s="11"/>
      <c r="O6" s="11"/>
      <c r="P6" s="11"/>
      <c r="Q6" s="11"/>
      <c r="R6" s="5"/>
    </row>
    <row r="7" spans="1:18" ht="30" customHeight="1" x14ac:dyDescent="0.35">
      <c r="A7" s="4"/>
      <c r="B7" s="2"/>
      <c r="C7" s="2"/>
      <c r="D7" s="2"/>
      <c r="E7" s="2"/>
      <c r="F7" s="2"/>
      <c r="G7" s="11"/>
      <c r="H7" s="11"/>
      <c r="I7" s="11"/>
      <c r="J7" s="11"/>
      <c r="K7" s="11"/>
      <c r="L7" s="13"/>
      <c r="M7" s="3"/>
      <c r="N7" s="11"/>
      <c r="O7" s="11"/>
      <c r="P7" s="11"/>
      <c r="Q7" s="11"/>
      <c r="R7" s="5"/>
    </row>
    <row r="8" spans="1:18" ht="30" customHeight="1" x14ac:dyDescent="0.35">
      <c r="A8" s="4"/>
      <c r="B8" s="2"/>
      <c r="C8" s="2"/>
      <c r="D8" s="2"/>
      <c r="E8" s="2"/>
      <c r="F8" s="2"/>
      <c r="G8" s="11"/>
      <c r="H8" s="11"/>
      <c r="I8" s="11"/>
      <c r="J8" s="11"/>
      <c r="K8" s="11"/>
      <c r="L8" s="13"/>
      <c r="M8" s="3"/>
      <c r="N8" s="11"/>
      <c r="O8" s="11"/>
      <c r="P8" s="11"/>
      <c r="Q8" s="11"/>
      <c r="R8" s="5"/>
    </row>
    <row r="9" spans="1:18" ht="30" customHeight="1" x14ac:dyDescent="0.35">
      <c r="A9" s="4"/>
      <c r="B9" s="2"/>
      <c r="C9" s="2"/>
      <c r="D9" s="2"/>
      <c r="E9" s="2"/>
      <c r="F9" s="2"/>
      <c r="G9" s="11"/>
      <c r="H9" s="11"/>
      <c r="I9" s="11"/>
      <c r="J9" s="11"/>
      <c r="K9" s="11"/>
      <c r="L9" s="13"/>
      <c r="M9" s="3"/>
      <c r="N9" s="11"/>
      <c r="O9" s="11"/>
      <c r="P9" s="11"/>
      <c r="Q9" s="11"/>
      <c r="R9" s="5"/>
    </row>
    <row r="10" spans="1:18" ht="30" customHeight="1" x14ac:dyDescent="0.35">
      <c r="A10" s="4"/>
      <c r="B10" s="2"/>
      <c r="C10" s="2"/>
      <c r="D10" s="2"/>
      <c r="E10" s="2"/>
      <c r="F10" s="2"/>
      <c r="G10" s="11"/>
      <c r="H10" s="11"/>
      <c r="I10" s="11"/>
      <c r="J10" s="11"/>
      <c r="K10" s="11"/>
      <c r="L10" s="13"/>
      <c r="M10" s="3"/>
      <c r="N10" s="11"/>
      <c r="O10" s="11"/>
      <c r="P10" s="11"/>
      <c r="Q10" s="11"/>
      <c r="R10" s="5"/>
    </row>
    <row r="11" spans="1:18" ht="30" customHeight="1" x14ac:dyDescent="0.35">
      <c r="A11" s="4"/>
      <c r="B11" s="2"/>
      <c r="C11" s="2"/>
      <c r="D11" s="2"/>
      <c r="E11" s="2"/>
      <c r="F11" s="2"/>
      <c r="G11" s="11"/>
      <c r="H11" s="11"/>
      <c r="I11" s="11"/>
      <c r="J11" s="11"/>
      <c r="K11" s="11"/>
      <c r="L11" s="13"/>
      <c r="M11" s="3"/>
      <c r="N11" s="11"/>
      <c r="O11" s="11"/>
      <c r="P11" s="11"/>
      <c r="Q11" s="11"/>
      <c r="R11" s="5"/>
    </row>
    <row r="12" spans="1:18" ht="30" customHeight="1" x14ac:dyDescent="0.35">
      <c r="A12" s="4"/>
      <c r="B12" s="2"/>
      <c r="C12" s="2"/>
      <c r="D12" s="2"/>
      <c r="E12" s="2"/>
      <c r="F12" s="2"/>
      <c r="G12" s="11"/>
      <c r="H12" s="11"/>
      <c r="I12" s="9"/>
      <c r="J12" s="9"/>
      <c r="K12" s="11"/>
      <c r="L12" s="13"/>
      <c r="M12" s="3"/>
      <c r="N12" s="11"/>
      <c r="O12" s="11"/>
      <c r="P12" s="11"/>
      <c r="Q12" s="11"/>
      <c r="R12" s="5"/>
    </row>
    <row r="13" spans="1:18" ht="30" customHeight="1" x14ac:dyDescent="0.35">
      <c r="A13" s="4"/>
      <c r="B13" s="2"/>
      <c r="C13" s="2"/>
      <c r="D13" s="2"/>
      <c r="E13" s="2"/>
      <c r="F13" s="2"/>
      <c r="G13" s="11"/>
      <c r="H13" s="11"/>
      <c r="I13" s="11"/>
      <c r="J13" s="11"/>
      <c r="K13" s="11"/>
      <c r="L13" s="13"/>
      <c r="M13" s="3"/>
      <c r="N13" s="11"/>
      <c r="O13" s="11"/>
      <c r="P13" s="11"/>
      <c r="Q13" s="11"/>
      <c r="R13" s="5"/>
    </row>
    <row r="14" spans="1:18" ht="30" customHeight="1" x14ac:dyDescent="0.35">
      <c r="A14" s="4"/>
      <c r="B14" s="2"/>
      <c r="C14" s="2"/>
      <c r="D14" s="2"/>
      <c r="E14" s="2"/>
      <c r="F14" s="2"/>
      <c r="G14" s="11"/>
      <c r="H14" s="11"/>
      <c r="I14" s="11"/>
      <c r="J14" s="11"/>
      <c r="K14" s="11"/>
      <c r="L14" s="13"/>
      <c r="M14" s="3"/>
      <c r="N14" s="11"/>
      <c r="O14" s="11"/>
      <c r="P14" s="11"/>
      <c r="Q14" s="11"/>
      <c r="R14" s="5"/>
    </row>
    <row r="15" spans="1:18" ht="30" customHeight="1" x14ac:dyDescent="0.35">
      <c r="A15" s="4"/>
      <c r="B15" s="2"/>
      <c r="C15" s="2"/>
      <c r="D15" s="2"/>
      <c r="E15" s="2"/>
      <c r="F15" s="2"/>
      <c r="G15" s="11"/>
      <c r="H15" s="11"/>
      <c r="I15" s="11"/>
      <c r="J15" s="11"/>
      <c r="K15" s="11"/>
      <c r="L15" s="13"/>
      <c r="M15" s="3"/>
      <c r="N15" s="11"/>
      <c r="O15" s="11"/>
      <c r="P15" s="11"/>
      <c r="Q15" s="11"/>
      <c r="R15" s="5"/>
    </row>
    <row r="16" spans="1:18" ht="30" customHeight="1" x14ac:dyDescent="0.35">
      <c r="A16" s="4"/>
      <c r="B16" s="2"/>
      <c r="C16" s="2"/>
      <c r="D16" s="2"/>
      <c r="E16" s="2"/>
      <c r="F16" s="2"/>
      <c r="G16" s="11"/>
      <c r="H16" s="11"/>
      <c r="I16" s="11"/>
      <c r="J16" s="11"/>
      <c r="K16" s="11"/>
      <c r="L16" s="13"/>
      <c r="M16" s="3"/>
      <c r="N16" s="11"/>
      <c r="O16" s="11"/>
      <c r="P16" s="11"/>
      <c r="Q16" s="11"/>
      <c r="R16" s="5"/>
    </row>
    <row r="17" spans="1:34" ht="30" customHeight="1" x14ac:dyDescent="0.35">
      <c r="A17" s="4"/>
      <c r="B17" s="2"/>
      <c r="C17" s="2"/>
      <c r="D17" s="2"/>
      <c r="E17" s="2"/>
      <c r="F17" s="2"/>
      <c r="G17" s="11"/>
      <c r="H17" s="11"/>
      <c r="I17" s="11"/>
      <c r="J17" s="11"/>
      <c r="K17" s="11"/>
      <c r="L17" s="13"/>
      <c r="M17" s="3"/>
      <c r="N17" s="11"/>
      <c r="O17" s="11"/>
      <c r="P17" s="11"/>
      <c r="Q17" s="11"/>
      <c r="R17" s="5"/>
    </row>
    <row r="18" spans="1:34" ht="30" customHeight="1" x14ac:dyDescent="0.35">
      <c r="A18" s="4"/>
      <c r="B18" s="2"/>
      <c r="C18" s="2"/>
      <c r="D18" s="2"/>
      <c r="E18" s="2"/>
      <c r="F18" s="2"/>
      <c r="G18" s="11"/>
      <c r="H18" s="11"/>
      <c r="I18" s="9"/>
      <c r="J18" s="9"/>
      <c r="K18" s="11"/>
      <c r="L18" s="13"/>
      <c r="M18" s="3"/>
      <c r="N18" s="11"/>
      <c r="O18" s="11"/>
      <c r="P18" s="11"/>
      <c r="Q18" s="11"/>
      <c r="R18" s="5"/>
    </row>
    <row r="19" spans="1:34" ht="30" customHeight="1" x14ac:dyDescent="0.35">
      <c r="A19" s="4"/>
      <c r="B19" s="2"/>
      <c r="C19" s="2"/>
      <c r="D19" s="2"/>
      <c r="E19" s="2"/>
      <c r="F19" s="2"/>
      <c r="G19" s="11"/>
      <c r="H19" s="11"/>
      <c r="I19" s="11"/>
      <c r="J19" s="11"/>
      <c r="K19" s="11"/>
      <c r="L19" s="13"/>
      <c r="M19" s="3"/>
      <c r="N19" s="11"/>
      <c r="O19" s="11"/>
      <c r="P19" s="11"/>
      <c r="Q19" s="11"/>
      <c r="R19" s="5"/>
    </row>
    <row r="20" spans="1:34" s="1" customFormat="1" x14ac:dyDescent="0.35">
      <c r="A20" s="4"/>
      <c r="B20" s="2"/>
      <c r="C20" s="2"/>
      <c r="D20" s="2"/>
      <c r="E20" s="2"/>
      <c r="F20" s="2"/>
      <c r="G20" s="11"/>
      <c r="H20" s="11"/>
      <c r="I20" s="2"/>
      <c r="J20" s="2"/>
      <c r="K20" s="2"/>
      <c r="L20" s="12"/>
      <c r="M20" s="2"/>
      <c r="N20" s="2"/>
      <c r="O20" s="2"/>
      <c r="P20" s="2"/>
      <c r="Q20" s="2"/>
      <c r="R20" s="5"/>
      <c r="T20" s="6"/>
      <c r="U20" s="6"/>
      <c r="V20" s="6"/>
      <c r="W20" s="6"/>
      <c r="X20" s="6"/>
      <c r="Y20" s="6"/>
      <c r="Z20" s="6"/>
      <c r="AA20" s="6"/>
      <c r="AB20" s="6"/>
      <c r="AC20" s="6"/>
      <c r="AD20" s="6"/>
      <c r="AE20" s="6"/>
      <c r="AF20" s="6"/>
      <c r="AG20" s="6"/>
      <c r="AH20" s="6"/>
    </row>
    <row r="21" spans="1:34" s="1" customFormat="1" x14ac:dyDescent="0.35">
      <c r="A21" s="4"/>
      <c r="B21" s="2"/>
      <c r="C21" s="2"/>
      <c r="D21" s="2"/>
      <c r="E21" s="2"/>
      <c r="F21" s="2"/>
      <c r="G21" s="11"/>
      <c r="H21" s="11"/>
      <c r="I21" s="2"/>
      <c r="J21" s="2"/>
      <c r="K21" s="2"/>
      <c r="L21" s="12"/>
      <c r="M21" s="2"/>
      <c r="N21" s="2"/>
      <c r="O21" s="2"/>
      <c r="P21" s="2"/>
      <c r="Q21" s="2"/>
      <c r="R21" s="5"/>
      <c r="T21" s="6"/>
      <c r="U21" s="6"/>
      <c r="V21" s="6"/>
      <c r="W21" s="6"/>
      <c r="X21" s="6"/>
      <c r="Y21" s="6"/>
      <c r="Z21" s="6"/>
      <c r="AA21" s="6"/>
      <c r="AB21" s="6"/>
      <c r="AC21" s="6"/>
      <c r="AD21" s="6"/>
      <c r="AE21" s="6"/>
      <c r="AF21" s="6"/>
      <c r="AG21" s="6"/>
      <c r="AH21" s="6"/>
    </row>
    <row r="22" spans="1:34" s="1" customFormat="1" x14ac:dyDescent="0.35">
      <c r="A22" s="4"/>
      <c r="B22" s="2"/>
      <c r="C22" s="2"/>
      <c r="D22" s="2"/>
      <c r="E22" s="2"/>
      <c r="F22" s="2"/>
      <c r="G22" s="2"/>
      <c r="H22" s="2"/>
      <c r="I22" s="2"/>
      <c r="J22" s="2"/>
      <c r="K22" s="2"/>
      <c r="L22" s="12"/>
      <c r="M22" s="2"/>
      <c r="N22" s="2"/>
      <c r="O22" s="2"/>
      <c r="P22" s="2"/>
      <c r="Q22" s="2"/>
      <c r="R22" s="5"/>
      <c r="T22" s="6"/>
      <c r="U22" s="6"/>
      <c r="V22" s="6"/>
      <c r="W22" s="6"/>
      <c r="X22" s="6"/>
      <c r="Y22" s="6"/>
      <c r="Z22" s="6"/>
      <c r="AA22" s="6"/>
      <c r="AB22" s="6"/>
      <c r="AC22" s="6"/>
      <c r="AD22" s="6"/>
      <c r="AE22" s="6"/>
      <c r="AF22" s="6"/>
      <c r="AG22" s="6"/>
      <c r="AH22" s="6"/>
    </row>
    <row r="23" spans="1:34" s="1" customFormat="1" x14ac:dyDescent="0.35">
      <c r="A23" s="4"/>
      <c r="B23" s="2"/>
      <c r="C23" s="2"/>
      <c r="D23" s="2"/>
      <c r="E23" s="2"/>
      <c r="F23" s="2"/>
      <c r="G23" s="2"/>
      <c r="H23" s="2"/>
      <c r="I23" s="2"/>
      <c r="J23" s="2"/>
      <c r="K23" s="2"/>
      <c r="L23" s="12"/>
      <c r="M23" s="2"/>
      <c r="N23" s="2"/>
      <c r="O23" s="2"/>
      <c r="P23" s="2"/>
      <c r="Q23" s="2"/>
      <c r="R23" s="5"/>
      <c r="T23" s="6"/>
      <c r="U23" s="6"/>
      <c r="V23" s="6"/>
      <c r="W23" s="6"/>
      <c r="X23" s="6"/>
      <c r="Y23" s="6"/>
      <c r="Z23" s="6"/>
      <c r="AA23" s="6"/>
      <c r="AB23" s="6"/>
      <c r="AC23" s="6"/>
      <c r="AD23" s="6"/>
      <c r="AE23" s="6"/>
      <c r="AF23" s="6"/>
      <c r="AG23" s="6"/>
      <c r="AH23" s="6"/>
    </row>
    <row r="24" spans="1:34" s="1" customFormat="1" x14ac:dyDescent="0.35">
      <c r="A24" s="4"/>
      <c r="B24" s="2"/>
      <c r="C24" s="2"/>
      <c r="D24" s="2"/>
      <c r="E24" s="2"/>
      <c r="F24" s="2"/>
      <c r="G24" s="2"/>
      <c r="H24" s="2"/>
      <c r="I24" s="2"/>
      <c r="J24" s="2"/>
      <c r="K24" s="2"/>
      <c r="L24" s="12"/>
      <c r="M24" s="2"/>
      <c r="N24" s="2"/>
      <c r="O24" s="2"/>
      <c r="P24" s="2"/>
      <c r="Q24" s="2"/>
      <c r="R24" s="5"/>
      <c r="T24" s="6"/>
      <c r="U24" s="6"/>
      <c r="V24" s="6"/>
      <c r="W24" s="6"/>
      <c r="X24" s="6"/>
      <c r="Y24" s="6"/>
      <c r="Z24" s="6"/>
      <c r="AA24" s="6"/>
      <c r="AB24" s="6"/>
      <c r="AC24" s="6"/>
      <c r="AD24" s="6"/>
      <c r="AE24" s="6"/>
      <c r="AF24" s="6"/>
      <c r="AG24" s="6"/>
      <c r="AH24" s="6"/>
    </row>
    <row r="25" spans="1:34" s="1" customFormat="1" x14ac:dyDescent="0.35">
      <c r="A25" s="4"/>
      <c r="B25" s="2"/>
      <c r="C25" s="2"/>
      <c r="D25" s="2"/>
      <c r="E25" s="2"/>
      <c r="F25" s="2"/>
      <c r="G25" s="2"/>
      <c r="H25" s="2"/>
      <c r="I25" s="2"/>
      <c r="J25" s="2"/>
      <c r="K25" s="2"/>
      <c r="L25" s="12"/>
      <c r="M25" s="2"/>
      <c r="N25" s="2"/>
      <c r="O25" s="2"/>
      <c r="P25" s="2"/>
      <c r="Q25" s="2"/>
      <c r="R25" s="5"/>
      <c r="T25" s="6"/>
      <c r="U25" s="6"/>
      <c r="V25" s="6"/>
      <c r="W25" s="6"/>
      <c r="X25" s="6"/>
      <c r="Y25" s="6"/>
      <c r="Z25" s="6"/>
      <c r="AA25" s="6"/>
      <c r="AB25" s="6"/>
      <c r="AC25" s="6"/>
      <c r="AD25" s="6"/>
      <c r="AE25" s="6"/>
      <c r="AF25" s="6"/>
      <c r="AG25" s="6"/>
      <c r="AH25" s="6"/>
    </row>
    <row r="26" spans="1:34" s="1" customFormat="1" x14ac:dyDescent="0.35">
      <c r="A26" s="4"/>
      <c r="B26" s="2"/>
      <c r="C26" s="2"/>
      <c r="D26" s="2"/>
      <c r="E26" s="2"/>
      <c r="F26" s="2"/>
      <c r="G26" s="2"/>
      <c r="H26" s="2"/>
      <c r="I26" s="2"/>
      <c r="J26" s="2"/>
      <c r="K26" s="2"/>
      <c r="L26" s="2"/>
      <c r="M26" s="2"/>
      <c r="N26" s="2"/>
      <c r="O26" s="2"/>
      <c r="P26" s="2"/>
      <c r="Q26" s="2"/>
      <c r="R26" s="5"/>
      <c r="T26" s="6"/>
      <c r="U26" s="6"/>
      <c r="V26" s="6"/>
      <c r="W26" s="6"/>
      <c r="X26" s="6"/>
      <c r="Y26" s="6"/>
      <c r="Z26" s="6"/>
      <c r="AA26" s="6"/>
      <c r="AB26" s="6"/>
      <c r="AC26" s="6"/>
      <c r="AD26" s="6"/>
      <c r="AE26" s="6"/>
      <c r="AF26" s="6"/>
      <c r="AG26" s="6"/>
      <c r="AH26" s="6"/>
    </row>
    <row r="27" spans="1:34" s="1" customFormat="1" x14ac:dyDescent="0.35">
      <c r="A27" s="4"/>
      <c r="B27" s="2"/>
      <c r="C27" s="2"/>
      <c r="D27" s="2"/>
      <c r="E27" s="2"/>
      <c r="F27" s="2"/>
      <c r="G27" s="2"/>
      <c r="H27" s="2"/>
      <c r="I27" s="2"/>
      <c r="J27" s="2"/>
      <c r="K27" s="2"/>
      <c r="L27" s="2"/>
      <c r="M27" s="2"/>
      <c r="N27" s="2"/>
      <c r="O27" s="2"/>
      <c r="P27" s="2"/>
      <c r="Q27" s="2"/>
      <c r="R27" s="5"/>
      <c r="T27" s="6"/>
      <c r="U27" s="6"/>
      <c r="V27" s="6"/>
      <c r="W27" s="6"/>
      <c r="X27" s="6"/>
      <c r="Y27" s="6"/>
      <c r="Z27" s="6"/>
      <c r="AA27" s="6"/>
      <c r="AB27" s="6"/>
      <c r="AC27" s="6"/>
      <c r="AD27" s="6"/>
      <c r="AE27" s="6"/>
      <c r="AF27" s="6"/>
      <c r="AG27" s="6"/>
      <c r="AH27" s="6"/>
    </row>
    <row r="28" spans="1:34" x14ac:dyDescent="0.35">
      <c r="A28" s="4"/>
      <c r="B28" s="2"/>
      <c r="C28" s="2"/>
      <c r="D28" s="2"/>
      <c r="E28" s="2"/>
      <c r="F28" s="2"/>
      <c r="G28" s="2"/>
      <c r="H28" s="2"/>
      <c r="I28" s="2"/>
      <c r="J28" s="2"/>
      <c r="K28" s="2"/>
      <c r="L28" s="2"/>
      <c r="M28" s="2"/>
      <c r="N28" s="2"/>
      <c r="O28" s="2"/>
      <c r="P28" s="2"/>
      <c r="Q28" s="2"/>
      <c r="R28" s="5"/>
    </row>
    <row r="29" spans="1:34" x14ac:dyDescent="0.35">
      <c r="A29" s="4"/>
      <c r="B29" s="2"/>
      <c r="C29" s="2"/>
      <c r="D29" s="2"/>
      <c r="E29" s="2"/>
      <c r="F29" s="2"/>
      <c r="G29" s="2"/>
      <c r="H29" s="2"/>
      <c r="I29" s="2"/>
      <c r="J29" s="2"/>
      <c r="K29" s="2"/>
      <c r="L29" s="2"/>
      <c r="M29" s="2"/>
      <c r="N29" s="2"/>
      <c r="O29" s="2"/>
      <c r="P29" s="2"/>
      <c r="Q29" s="2"/>
      <c r="R29" s="5"/>
    </row>
    <row r="30" spans="1:34" ht="19" thickBot="1" x14ac:dyDescent="0.6">
      <c r="A30" s="123"/>
      <c r="B30" s="124" t="s">
        <v>421</v>
      </c>
      <c r="C30" s="125" t="str">
        <f>الرئيسية!D11</f>
        <v>عام</v>
      </c>
      <c r="D30" s="125"/>
      <c r="E30" s="125"/>
      <c r="F30" s="125"/>
      <c r="G30" s="125"/>
      <c r="H30" s="125"/>
      <c r="I30" s="125"/>
      <c r="J30" s="125"/>
      <c r="K30" s="234" t="s">
        <v>425</v>
      </c>
      <c r="L30" s="234"/>
      <c r="M30" s="125" t="str">
        <f>الرئيسية!G11</f>
        <v>أبيض</v>
      </c>
      <c r="N30" s="125"/>
      <c r="O30" s="125"/>
      <c r="P30" s="125"/>
      <c r="Q30" s="125"/>
      <c r="R30" s="126"/>
    </row>
  </sheetData>
  <sheetProtection algorithmName="SHA-512" hashValue="FNXuWgC03GuAq+Y/x5nzyfFvHuzkwyyQI03Gi3Or3kDMFi8sYlDgiJHeK8ZcT4IRXMG6xOFr+VW8eWC8Y6kx4g==" saltValue="iOwei/GHW5JyR0UojJzddw==" spinCount="100000" sheet="1" objects="1" scenarios="1"/>
  <mergeCells count="1">
    <mergeCell ref="K30:L30"/>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autoPageBreaks="0"/>
  </sheetPr>
  <dimension ref="A1:M48"/>
  <sheetViews>
    <sheetView rightToLeft="1" zoomScaleNormal="100" workbookViewId="0">
      <selection activeCell="K7" sqref="K7:K43"/>
    </sheetView>
  </sheetViews>
  <sheetFormatPr defaultColWidth="10.54296875" defaultRowHeight="14.5" x14ac:dyDescent="0.35"/>
  <cols>
    <col min="1" max="1" width="10.54296875" style="14"/>
    <col min="2" max="3" width="10.54296875" style="14" customWidth="1"/>
    <col min="4" max="16384" width="10.54296875" style="14"/>
  </cols>
  <sheetData>
    <row r="1" spans="1:13" s="93" customFormat="1" ht="20.149999999999999" customHeight="1" x14ac:dyDescent="0.35">
      <c r="A1" s="90"/>
      <c r="B1" s="91"/>
      <c r="C1" s="91"/>
      <c r="D1" s="91"/>
      <c r="E1" s="91"/>
      <c r="F1" s="91"/>
      <c r="G1" s="91"/>
      <c r="H1" s="91"/>
      <c r="I1" s="91"/>
      <c r="J1" s="91"/>
      <c r="K1" s="91"/>
      <c r="L1" s="91"/>
      <c r="M1" s="92"/>
    </row>
    <row r="2" spans="1:13" ht="35.15" customHeight="1" x14ac:dyDescent="0.35">
      <c r="A2" s="15"/>
      <c r="B2" s="16"/>
      <c r="C2" s="16"/>
      <c r="D2" s="16"/>
      <c r="E2" s="16"/>
      <c r="F2" s="16"/>
      <c r="G2" s="16"/>
      <c r="H2" s="16"/>
      <c r="I2" s="16"/>
      <c r="J2" s="16"/>
      <c r="K2" s="16"/>
      <c r="L2" s="16"/>
      <c r="M2" s="17"/>
    </row>
    <row r="3" spans="1:13" ht="30" customHeight="1" x14ac:dyDescent="0.35">
      <c r="A3" s="15"/>
      <c r="B3" s="16"/>
      <c r="C3" s="16"/>
      <c r="D3" s="16"/>
      <c r="E3" s="16"/>
      <c r="F3" s="16"/>
      <c r="G3" s="16"/>
      <c r="H3" s="16"/>
      <c r="I3" s="16"/>
      <c r="J3" s="16"/>
      <c r="K3" s="16"/>
      <c r="L3" s="16"/>
      <c r="M3" s="17"/>
    </row>
    <row r="4" spans="1:13" x14ac:dyDescent="0.35">
      <c r="A4" s="15"/>
      <c r="B4" s="16"/>
      <c r="C4" s="16"/>
      <c r="D4" s="16"/>
      <c r="E4" s="16"/>
      <c r="F4" s="16"/>
      <c r="G4" s="16"/>
      <c r="H4" s="16"/>
      <c r="I4" s="16"/>
      <c r="J4" s="16"/>
      <c r="K4" s="16"/>
      <c r="L4" s="16"/>
      <c r="M4" s="17"/>
    </row>
    <row r="5" spans="1:13" ht="44.5" customHeight="1" x14ac:dyDescent="0.35">
      <c r="A5" s="15"/>
      <c r="B5" s="264" t="s">
        <v>491</v>
      </c>
      <c r="C5" s="265"/>
      <c r="D5" s="265"/>
      <c r="E5" s="265"/>
      <c r="F5" s="265"/>
      <c r="G5" s="265"/>
      <c r="H5" s="265"/>
      <c r="I5" s="265"/>
      <c r="J5" s="265"/>
      <c r="K5" s="265"/>
      <c r="L5" s="266"/>
      <c r="M5" s="17"/>
    </row>
    <row r="6" spans="1:13" ht="41.5" customHeight="1" x14ac:dyDescent="0.35">
      <c r="A6" s="15"/>
      <c r="B6" s="267"/>
      <c r="C6" s="268"/>
      <c r="D6" s="268"/>
      <c r="E6" s="268"/>
      <c r="F6" s="268"/>
      <c r="G6" s="268"/>
      <c r="H6" s="268"/>
      <c r="I6" s="268"/>
      <c r="J6" s="268"/>
      <c r="K6" s="268"/>
      <c r="L6" s="269"/>
      <c r="M6" s="17"/>
    </row>
    <row r="7" spans="1:13" ht="30" customHeight="1" x14ac:dyDescent="0.35">
      <c r="A7" s="15"/>
      <c r="B7" s="16"/>
      <c r="C7" s="16"/>
      <c r="D7" s="18"/>
      <c r="E7" s="18"/>
      <c r="F7" s="18"/>
      <c r="G7" s="18"/>
      <c r="H7" s="18"/>
      <c r="I7" s="18"/>
      <c r="J7" s="18"/>
      <c r="K7" s="18"/>
      <c r="L7" s="18"/>
      <c r="M7" s="17"/>
    </row>
    <row r="8" spans="1:13" ht="42" customHeight="1" x14ac:dyDescent="0.35">
      <c r="A8" s="15"/>
      <c r="B8" s="270" t="s">
        <v>492</v>
      </c>
      <c r="C8" s="271"/>
      <c r="D8" s="271"/>
      <c r="E8" s="271"/>
      <c r="F8" s="271"/>
      <c r="G8" s="271"/>
      <c r="H8" s="271"/>
      <c r="I8" s="271"/>
      <c r="J8" s="271"/>
      <c r="K8" s="271"/>
      <c r="L8" s="272"/>
      <c r="M8" s="17"/>
    </row>
    <row r="9" spans="1:13" ht="30" customHeight="1" x14ac:dyDescent="0.35">
      <c r="A9" s="15"/>
      <c r="B9" s="19"/>
      <c r="C9" s="19"/>
      <c r="D9" s="19"/>
      <c r="E9" s="19"/>
      <c r="F9" s="19"/>
      <c r="G9" s="19"/>
      <c r="H9" s="19"/>
      <c r="I9" s="19"/>
      <c r="J9" s="19"/>
      <c r="K9" s="19"/>
      <c r="L9" s="38"/>
      <c r="M9" s="17"/>
    </row>
    <row r="10" spans="1:13" s="29" customFormat="1" ht="43" customHeight="1" x14ac:dyDescent="0.35">
      <c r="A10" s="27"/>
      <c r="B10" s="273" t="s">
        <v>493</v>
      </c>
      <c r="C10" s="274"/>
      <c r="D10" s="274"/>
      <c r="E10" s="274"/>
      <c r="F10" s="274"/>
      <c r="G10" s="274"/>
      <c r="H10" s="274"/>
      <c r="I10" s="274"/>
      <c r="J10" s="274"/>
      <c r="K10" s="274"/>
      <c r="L10" s="275"/>
      <c r="M10" s="37"/>
    </row>
    <row r="11" spans="1:13" ht="30" customHeight="1" x14ac:dyDescent="0.35">
      <c r="A11" s="15"/>
      <c r="B11" s="16"/>
      <c r="C11" s="16"/>
      <c r="D11" s="18"/>
      <c r="E11" s="18"/>
      <c r="F11" s="18"/>
      <c r="G11" s="18"/>
      <c r="H11" s="18"/>
      <c r="I11" s="36"/>
      <c r="J11" s="36"/>
      <c r="K11" s="18"/>
      <c r="L11" s="18"/>
      <c r="M11" s="17"/>
    </row>
    <row r="12" spans="1:13" ht="51.65" customHeight="1" x14ac:dyDescent="0.35">
      <c r="A12" s="15"/>
      <c r="B12" s="20">
        <v>1</v>
      </c>
      <c r="C12" s="246" t="s">
        <v>494</v>
      </c>
      <c r="D12" s="246"/>
      <c r="E12" s="246"/>
      <c r="F12" s="246"/>
      <c r="G12" s="246"/>
      <c r="H12" s="246"/>
      <c r="I12" s="246"/>
      <c r="J12" s="246"/>
      <c r="K12" s="246"/>
      <c r="L12" s="247"/>
      <c r="M12" s="17"/>
    </row>
    <row r="13" spans="1:13" ht="11.25" customHeight="1" x14ac:dyDescent="0.35">
      <c r="A13" s="15"/>
      <c r="B13" s="16"/>
      <c r="C13" s="43"/>
      <c r="D13" s="43"/>
      <c r="E13" s="43"/>
      <c r="F13" s="43"/>
      <c r="G13" s="43"/>
      <c r="H13" s="43"/>
      <c r="I13" s="43"/>
      <c r="J13" s="43"/>
      <c r="K13" s="43"/>
      <c r="L13" s="43"/>
      <c r="M13" s="17"/>
    </row>
    <row r="14" spans="1:13" ht="83.5" customHeight="1" x14ac:dyDescent="0.35">
      <c r="A14" s="15"/>
      <c r="B14" s="20">
        <v>2</v>
      </c>
      <c r="C14" s="246" t="s">
        <v>495</v>
      </c>
      <c r="D14" s="246"/>
      <c r="E14" s="246"/>
      <c r="F14" s="246"/>
      <c r="G14" s="246"/>
      <c r="H14" s="246"/>
      <c r="I14" s="246"/>
      <c r="J14" s="246"/>
      <c r="K14" s="246"/>
      <c r="L14" s="247"/>
      <c r="M14" s="17"/>
    </row>
    <row r="15" spans="1:13" x14ac:dyDescent="0.35">
      <c r="A15" s="15"/>
      <c r="B15" s="16"/>
      <c r="C15" s="43"/>
      <c r="D15" s="43"/>
      <c r="E15" s="43"/>
      <c r="F15" s="43"/>
      <c r="G15" s="43"/>
      <c r="H15" s="43"/>
      <c r="I15" s="43"/>
      <c r="J15" s="43"/>
      <c r="K15" s="43"/>
      <c r="L15" s="43"/>
      <c r="M15" s="17"/>
    </row>
    <row r="16" spans="1:13" ht="76" customHeight="1" x14ac:dyDescent="0.35">
      <c r="A16" s="15"/>
      <c r="B16" s="20">
        <v>3</v>
      </c>
      <c r="C16" s="246" t="s">
        <v>496</v>
      </c>
      <c r="D16" s="246"/>
      <c r="E16" s="246"/>
      <c r="F16" s="246"/>
      <c r="G16" s="246"/>
      <c r="H16" s="246"/>
      <c r="I16" s="246"/>
      <c r="J16" s="246"/>
      <c r="K16" s="246"/>
      <c r="L16" s="247"/>
      <c r="M16" s="17"/>
    </row>
    <row r="17" spans="1:13" ht="12" customHeight="1" x14ac:dyDescent="0.35">
      <c r="A17" s="15"/>
      <c r="B17" s="16"/>
      <c r="C17" s="43"/>
      <c r="D17" s="43"/>
      <c r="E17" s="43"/>
      <c r="F17" s="43"/>
      <c r="G17" s="43"/>
      <c r="H17" s="43"/>
      <c r="I17" s="43"/>
      <c r="J17" s="43"/>
      <c r="K17" s="43"/>
      <c r="L17" s="43"/>
      <c r="M17" s="17"/>
    </row>
    <row r="18" spans="1:13" ht="84.65" customHeight="1" x14ac:dyDescent="0.35">
      <c r="A18" s="21"/>
      <c r="B18" s="32">
        <v>4</v>
      </c>
      <c r="C18" s="276" t="s">
        <v>464</v>
      </c>
      <c r="D18" s="277"/>
      <c r="E18" s="277"/>
      <c r="F18" s="277"/>
      <c r="G18" s="277"/>
      <c r="H18" s="277"/>
      <c r="I18" s="277"/>
      <c r="J18" s="277"/>
      <c r="K18" s="277"/>
      <c r="L18" s="278"/>
      <c r="M18" s="22"/>
    </row>
    <row r="19" spans="1:13" ht="30" customHeight="1" x14ac:dyDescent="0.35">
      <c r="A19" s="15"/>
      <c r="B19" s="30"/>
      <c r="C19" s="74" t="s">
        <v>54</v>
      </c>
      <c r="D19" s="279" t="s">
        <v>137</v>
      </c>
      <c r="E19" s="279"/>
      <c r="F19" s="279"/>
      <c r="G19" s="279"/>
      <c r="H19" s="279"/>
      <c r="I19" s="279"/>
      <c r="J19" s="279"/>
      <c r="K19" s="279"/>
      <c r="L19" s="280"/>
      <c r="M19" s="17"/>
    </row>
    <row r="20" spans="1:13" ht="30" customHeight="1" x14ac:dyDescent="0.35">
      <c r="A20" s="15"/>
      <c r="B20" s="30"/>
      <c r="C20" s="75" t="s">
        <v>55</v>
      </c>
      <c r="D20" s="281" t="s">
        <v>138</v>
      </c>
      <c r="E20" s="282"/>
      <c r="F20" s="282"/>
      <c r="G20" s="282"/>
      <c r="H20" s="282"/>
      <c r="I20" s="282"/>
      <c r="J20" s="282"/>
      <c r="K20" s="282"/>
      <c r="L20" s="283"/>
      <c r="M20" s="17"/>
    </row>
    <row r="21" spans="1:13" ht="30" customHeight="1" x14ac:dyDescent="0.35">
      <c r="A21" s="15"/>
      <c r="B21" s="30"/>
      <c r="C21" s="76" t="s">
        <v>56</v>
      </c>
      <c r="D21" s="284" t="s">
        <v>139</v>
      </c>
      <c r="E21" s="284"/>
      <c r="F21" s="284"/>
      <c r="G21" s="284"/>
      <c r="H21" s="284"/>
      <c r="I21" s="284"/>
      <c r="J21" s="284"/>
      <c r="K21" s="284"/>
      <c r="L21" s="284"/>
      <c r="M21" s="22"/>
    </row>
    <row r="22" spans="1:13" ht="30" customHeight="1" x14ac:dyDescent="0.35">
      <c r="A22" s="15"/>
      <c r="B22" s="31"/>
      <c r="C22" s="77" t="s">
        <v>57</v>
      </c>
      <c r="D22" s="285" t="s">
        <v>140</v>
      </c>
      <c r="E22" s="286"/>
      <c r="F22" s="286"/>
      <c r="G22" s="286"/>
      <c r="H22" s="286"/>
      <c r="I22" s="286"/>
      <c r="J22" s="286"/>
      <c r="K22" s="286"/>
      <c r="L22" s="287"/>
      <c r="M22" s="17"/>
    </row>
    <row r="23" spans="1:13" ht="9.75" customHeight="1" x14ac:dyDescent="0.35">
      <c r="A23" s="15"/>
      <c r="B23" s="23"/>
      <c r="C23" s="24"/>
      <c r="D23" s="25"/>
      <c r="E23" s="25"/>
      <c r="F23" s="25"/>
      <c r="G23" s="25"/>
      <c r="H23" s="25"/>
      <c r="I23" s="25"/>
      <c r="J23" s="25"/>
      <c r="K23" s="25"/>
      <c r="L23" s="25"/>
      <c r="M23" s="17"/>
    </row>
    <row r="24" spans="1:13" ht="88" customHeight="1" x14ac:dyDescent="0.35">
      <c r="A24" s="15"/>
      <c r="B24" s="35">
        <v>5</v>
      </c>
      <c r="C24" s="288" t="s">
        <v>465</v>
      </c>
      <c r="D24" s="288"/>
      <c r="E24" s="288"/>
      <c r="F24" s="288"/>
      <c r="G24" s="288"/>
      <c r="H24" s="288"/>
      <c r="I24" s="288"/>
      <c r="J24" s="288"/>
      <c r="K24" s="288"/>
      <c r="L24" s="289"/>
      <c r="M24" s="17"/>
    </row>
    <row r="25" spans="1:13" ht="63.65" customHeight="1" x14ac:dyDescent="0.35">
      <c r="A25" s="15"/>
      <c r="B25" s="33"/>
      <c r="C25" s="252" t="s">
        <v>0</v>
      </c>
      <c r="D25" s="255" t="s">
        <v>141</v>
      </c>
      <c r="E25" s="256"/>
      <c r="F25" s="256"/>
      <c r="G25" s="256"/>
      <c r="H25" s="256"/>
      <c r="I25" s="256"/>
      <c r="J25" s="256"/>
      <c r="K25" s="256"/>
      <c r="L25" s="257"/>
      <c r="M25" s="17"/>
    </row>
    <row r="26" spans="1:13" ht="30" customHeight="1" x14ac:dyDescent="0.35">
      <c r="A26" s="15"/>
      <c r="B26" s="33"/>
      <c r="C26" s="253"/>
      <c r="D26" s="258"/>
      <c r="E26" s="259"/>
      <c r="F26" s="259"/>
      <c r="G26" s="259"/>
      <c r="H26" s="259"/>
      <c r="I26" s="259"/>
      <c r="J26" s="259"/>
      <c r="K26" s="259"/>
      <c r="L26" s="260"/>
      <c r="M26" s="17"/>
    </row>
    <row r="27" spans="1:13" ht="30" customHeight="1" x14ac:dyDescent="0.35">
      <c r="A27" s="15"/>
      <c r="B27" s="33"/>
      <c r="C27" s="253"/>
      <c r="D27" s="258"/>
      <c r="E27" s="259"/>
      <c r="F27" s="259"/>
      <c r="G27" s="259"/>
      <c r="H27" s="259"/>
      <c r="I27" s="259"/>
      <c r="J27" s="259"/>
      <c r="K27" s="259"/>
      <c r="L27" s="260"/>
      <c r="M27" s="17"/>
    </row>
    <row r="28" spans="1:13" ht="35.5" customHeight="1" x14ac:dyDescent="0.35">
      <c r="A28" s="15"/>
      <c r="B28" s="33"/>
      <c r="C28" s="254"/>
      <c r="D28" s="261"/>
      <c r="E28" s="262"/>
      <c r="F28" s="262"/>
      <c r="G28" s="262"/>
      <c r="H28" s="262"/>
      <c r="I28" s="262"/>
      <c r="J28" s="262"/>
      <c r="K28" s="262"/>
      <c r="L28" s="263"/>
      <c r="M28" s="17"/>
    </row>
    <row r="29" spans="1:13" ht="40" customHeight="1" x14ac:dyDescent="0.35">
      <c r="A29" s="15"/>
      <c r="B29" s="33"/>
      <c r="C29" s="16"/>
      <c r="D29" s="18"/>
      <c r="E29" s="18"/>
      <c r="F29" s="18"/>
      <c r="G29" s="18"/>
      <c r="H29" s="18"/>
      <c r="I29" s="18"/>
      <c r="J29" s="18"/>
      <c r="K29" s="18"/>
      <c r="L29" s="18"/>
      <c r="M29" s="17"/>
    </row>
    <row r="30" spans="1:13" ht="92.15" customHeight="1" x14ac:dyDescent="0.55000000000000004">
      <c r="A30" s="15"/>
      <c r="B30" s="33"/>
      <c r="C30" s="26" t="s">
        <v>1</v>
      </c>
      <c r="D30" s="248" t="s">
        <v>497</v>
      </c>
      <c r="E30" s="248"/>
      <c r="F30" s="248"/>
      <c r="G30" s="248"/>
      <c r="H30" s="248"/>
      <c r="I30" s="248"/>
      <c r="J30" s="248"/>
      <c r="K30" s="248"/>
      <c r="L30" s="249"/>
      <c r="M30" s="17"/>
    </row>
    <row r="31" spans="1:13" ht="12" customHeight="1" x14ac:dyDescent="0.35">
      <c r="A31" s="15"/>
      <c r="B31" s="33"/>
      <c r="C31" s="16"/>
      <c r="D31" s="43"/>
      <c r="E31" s="43"/>
      <c r="F31" s="43"/>
      <c r="G31" s="43"/>
      <c r="H31" s="43"/>
      <c r="I31" s="43"/>
      <c r="J31" s="43"/>
      <c r="K31" s="43"/>
      <c r="L31" s="43"/>
      <c r="M31" s="17"/>
    </row>
    <row r="32" spans="1:13" ht="136" customHeight="1" x14ac:dyDescent="0.55000000000000004">
      <c r="A32" s="15"/>
      <c r="B32" s="33"/>
      <c r="C32" s="26" t="s">
        <v>2</v>
      </c>
      <c r="D32" s="248" t="s">
        <v>498</v>
      </c>
      <c r="E32" s="248"/>
      <c r="F32" s="248"/>
      <c r="G32" s="248"/>
      <c r="H32" s="248"/>
      <c r="I32" s="248"/>
      <c r="J32" s="248"/>
      <c r="K32" s="248"/>
      <c r="L32" s="249"/>
      <c r="M32" s="17"/>
    </row>
    <row r="33" spans="1:13" ht="12" customHeight="1" x14ac:dyDescent="0.35">
      <c r="A33" s="15"/>
      <c r="B33" s="33"/>
      <c r="C33" s="16"/>
      <c r="D33" s="43"/>
      <c r="E33" s="43"/>
      <c r="F33" s="43"/>
      <c r="G33" s="43"/>
      <c r="H33" s="43"/>
      <c r="I33" s="43"/>
      <c r="J33" s="43"/>
      <c r="K33" s="43"/>
      <c r="L33" s="43"/>
      <c r="M33" s="17"/>
    </row>
    <row r="34" spans="1:13" ht="273.5" customHeight="1" x14ac:dyDescent="0.55000000000000004">
      <c r="A34" s="15"/>
      <c r="B34" s="33"/>
      <c r="C34" s="26" t="s">
        <v>3</v>
      </c>
      <c r="D34" s="248" t="s">
        <v>144</v>
      </c>
      <c r="E34" s="248"/>
      <c r="F34" s="248"/>
      <c r="G34" s="248"/>
      <c r="H34" s="248"/>
      <c r="I34" s="248"/>
      <c r="J34" s="248"/>
      <c r="K34" s="248"/>
      <c r="L34" s="249"/>
      <c r="M34" s="17"/>
    </row>
    <row r="35" spans="1:13" ht="12" customHeight="1" x14ac:dyDescent="0.35">
      <c r="A35" s="15"/>
      <c r="B35" s="33"/>
      <c r="C35" s="16"/>
      <c r="D35" s="18"/>
      <c r="E35" s="18"/>
      <c r="F35" s="18"/>
      <c r="G35" s="18"/>
      <c r="H35" s="18"/>
      <c r="I35" s="18"/>
      <c r="J35" s="18"/>
      <c r="K35" s="18"/>
      <c r="L35" s="18"/>
      <c r="M35" s="17"/>
    </row>
    <row r="36" spans="1:13" ht="162.65" customHeight="1" x14ac:dyDescent="0.55000000000000004">
      <c r="A36" s="15"/>
      <c r="B36" s="33"/>
      <c r="C36" s="26" t="s">
        <v>4</v>
      </c>
      <c r="D36" s="248" t="s">
        <v>499</v>
      </c>
      <c r="E36" s="248"/>
      <c r="F36" s="248"/>
      <c r="G36" s="248"/>
      <c r="H36" s="248"/>
      <c r="I36" s="248"/>
      <c r="J36" s="248"/>
      <c r="K36" s="248"/>
      <c r="L36" s="249"/>
      <c r="M36" s="17"/>
    </row>
    <row r="37" spans="1:13" ht="12" customHeight="1" x14ac:dyDescent="0.35">
      <c r="A37" s="15"/>
      <c r="B37" s="33"/>
      <c r="C37" s="16"/>
      <c r="D37" s="18"/>
      <c r="E37" s="18"/>
      <c r="F37" s="18"/>
      <c r="G37" s="18"/>
      <c r="H37" s="18"/>
      <c r="I37" s="18"/>
      <c r="J37" s="18"/>
      <c r="K37" s="18"/>
      <c r="L37" s="18"/>
      <c r="M37" s="17"/>
    </row>
    <row r="38" spans="1:13" ht="177.65" customHeight="1" x14ac:dyDescent="0.35">
      <c r="A38" s="15"/>
      <c r="B38" s="34"/>
      <c r="C38" s="26" t="s">
        <v>5</v>
      </c>
      <c r="D38" s="250" t="s">
        <v>142</v>
      </c>
      <c r="E38" s="250"/>
      <c r="F38" s="250"/>
      <c r="G38" s="250"/>
      <c r="H38" s="250"/>
      <c r="I38" s="250"/>
      <c r="J38" s="250"/>
      <c r="K38" s="250"/>
      <c r="L38" s="251"/>
      <c r="M38" s="17"/>
    </row>
    <row r="39" spans="1:13" ht="12" customHeight="1" x14ac:dyDescent="0.35">
      <c r="A39" s="15"/>
      <c r="B39" s="16"/>
      <c r="C39" s="16"/>
      <c r="D39" s="18"/>
      <c r="E39" s="18"/>
      <c r="F39" s="18"/>
      <c r="G39" s="18"/>
      <c r="H39" s="18"/>
      <c r="I39" s="18"/>
      <c r="J39" s="18"/>
      <c r="K39" s="18"/>
      <c r="L39" s="18"/>
      <c r="M39" s="17"/>
    </row>
    <row r="40" spans="1:13" s="29" customFormat="1" ht="83.5" customHeight="1" x14ac:dyDescent="0.35">
      <c r="A40" s="27"/>
      <c r="B40" s="20">
        <v>6</v>
      </c>
      <c r="C40" s="246" t="s">
        <v>466</v>
      </c>
      <c r="D40" s="246"/>
      <c r="E40" s="246"/>
      <c r="F40" s="246"/>
      <c r="G40" s="246"/>
      <c r="H40" s="246"/>
      <c r="I40" s="246"/>
      <c r="J40" s="246"/>
      <c r="K40" s="246"/>
      <c r="L40" s="247"/>
      <c r="M40" s="28"/>
    </row>
    <row r="41" spans="1:13" ht="12" customHeight="1" x14ac:dyDescent="0.35">
      <c r="A41" s="15"/>
      <c r="B41" s="16"/>
      <c r="C41" s="43"/>
      <c r="D41" s="43"/>
      <c r="E41" s="43"/>
      <c r="F41" s="43"/>
      <c r="G41" s="43"/>
      <c r="H41" s="43"/>
      <c r="I41" s="43"/>
      <c r="J41" s="43"/>
      <c r="K41" s="43"/>
      <c r="L41" s="43"/>
      <c r="M41" s="17"/>
    </row>
    <row r="42" spans="1:13" ht="158.15" customHeight="1" x14ac:dyDescent="0.35">
      <c r="A42" s="15"/>
      <c r="B42" s="20">
        <v>7</v>
      </c>
      <c r="C42" s="246" t="s">
        <v>500</v>
      </c>
      <c r="D42" s="246"/>
      <c r="E42" s="246"/>
      <c r="F42" s="246"/>
      <c r="G42" s="246"/>
      <c r="H42" s="246"/>
      <c r="I42" s="246"/>
      <c r="J42" s="246"/>
      <c r="K42" s="246"/>
      <c r="L42" s="247"/>
      <c r="M42" s="17"/>
    </row>
    <row r="43" spans="1:13" ht="12" customHeight="1" x14ac:dyDescent="0.35">
      <c r="A43" s="15"/>
      <c r="B43" s="16"/>
      <c r="C43" s="43"/>
      <c r="D43" s="43"/>
      <c r="E43" s="43"/>
      <c r="F43" s="43"/>
      <c r="G43" s="43"/>
      <c r="H43" s="43"/>
      <c r="I43" s="43"/>
      <c r="J43" s="43"/>
      <c r="K43" s="43"/>
      <c r="L43" s="43"/>
      <c r="M43" s="17"/>
    </row>
    <row r="44" spans="1:13" ht="163.5" customHeight="1" x14ac:dyDescent="0.35">
      <c r="A44" s="15"/>
      <c r="B44" s="20">
        <v>8</v>
      </c>
      <c r="C44" s="250" t="s">
        <v>143</v>
      </c>
      <c r="D44" s="250"/>
      <c r="E44" s="250"/>
      <c r="F44" s="250"/>
      <c r="G44" s="250"/>
      <c r="H44" s="250"/>
      <c r="I44" s="250"/>
      <c r="J44" s="250"/>
      <c r="K44" s="250"/>
      <c r="L44" s="251"/>
      <c r="M44" s="17"/>
    </row>
    <row r="45" spans="1:13" ht="12" customHeight="1" x14ac:dyDescent="0.35">
      <c r="A45" s="15"/>
      <c r="B45" s="16"/>
      <c r="C45" s="43"/>
      <c r="D45" s="43"/>
      <c r="E45" s="43"/>
      <c r="F45" s="43"/>
      <c r="G45" s="43"/>
      <c r="H45" s="43"/>
      <c r="I45" s="43"/>
      <c r="J45" s="43"/>
      <c r="K45" s="43"/>
      <c r="L45" s="43"/>
      <c r="M45" s="17"/>
    </row>
    <row r="46" spans="1:13" ht="58.5" customHeight="1" x14ac:dyDescent="0.35">
      <c r="A46" s="15"/>
      <c r="B46" s="20">
        <v>9</v>
      </c>
      <c r="C46" s="246" t="s">
        <v>146</v>
      </c>
      <c r="D46" s="246"/>
      <c r="E46" s="246"/>
      <c r="F46" s="246"/>
      <c r="G46" s="246"/>
      <c r="H46" s="246"/>
      <c r="I46" s="246"/>
      <c r="J46" s="246"/>
      <c r="K46" s="246"/>
      <c r="L46" s="247"/>
      <c r="M46" s="17"/>
    </row>
    <row r="47" spans="1:13" ht="12" customHeight="1" x14ac:dyDescent="0.35">
      <c r="A47" s="15"/>
      <c r="B47" s="16"/>
      <c r="C47" s="16"/>
      <c r="D47" s="18"/>
      <c r="E47" s="18"/>
      <c r="F47" s="18"/>
      <c r="G47" s="18"/>
      <c r="H47" s="18"/>
      <c r="I47" s="18"/>
      <c r="J47" s="18"/>
      <c r="K47" s="18"/>
      <c r="L47" s="18"/>
      <c r="M47" s="17"/>
    </row>
    <row r="48" spans="1:13" ht="19" thickBot="1" x14ac:dyDescent="0.6">
      <c r="A48" s="123"/>
      <c r="B48" s="124" t="s">
        <v>421</v>
      </c>
      <c r="C48" s="125" t="str">
        <f>الرئيسية!D11</f>
        <v>عام</v>
      </c>
      <c r="D48" s="125"/>
      <c r="E48" s="125"/>
      <c r="F48" s="125"/>
      <c r="G48" s="125"/>
      <c r="H48" s="125"/>
      <c r="I48" s="125"/>
      <c r="J48" s="125"/>
      <c r="K48" s="234" t="s">
        <v>422</v>
      </c>
      <c r="L48" s="234"/>
      <c r="M48" s="126" t="str">
        <f>الرئيسية!G11</f>
        <v>أبيض</v>
      </c>
    </row>
  </sheetData>
  <sheetProtection algorithmName="SHA-512" hashValue="co1V52L3By7O7UEUvnLWi1Bna2NaLKqLiaVU0tNmH/fa6uNq/8HD2SqY78oq+jpSpG+q7yl6LrbQUKu+nX6f3Q==" saltValue="KKNbDACGI0TFK+XNwldgXA==" spinCount="100000" sheet="1" objects="1" scenarios="1"/>
  <mergeCells count="24">
    <mergeCell ref="K48:L48"/>
    <mergeCell ref="C44:L44"/>
    <mergeCell ref="C46:L46"/>
    <mergeCell ref="C18:L18"/>
    <mergeCell ref="D19:L19"/>
    <mergeCell ref="D20:L20"/>
    <mergeCell ref="D21:L21"/>
    <mergeCell ref="D22:L22"/>
    <mergeCell ref="C24:L24"/>
    <mergeCell ref="C42:L42"/>
    <mergeCell ref="B5:L6"/>
    <mergeCell ref="B8:L8"/>
    <mergeCell ref="B10:L10"/>
    <mergeCell ref="C12:L12"/>
    <mergeCell ref="C14:L14"/>
    <mergeCell ref="C16:L16"/>
    <mergeCell ref="D36:L36"/>
    <mergeCell ref="D38:L38"/>
    <mergeCell ref="C40:L40"/>
    <mergeCell ref="C25:C28"/>
    <mergeCell ref="D25:L28"/>
    <mergeCell ref="D30:L30"/>
    <mergeCell ref="D32:L32"/>
    <mergeCell ref="D34:L34"/>
  </mergeCells>
  <phoneticPr fontId="2" type="noConversion"/>
  <pageMargins left="0.7" right="0.7" top="0.75" bottom="0.75" header="0.3" footer="0.3"/>
  <pageSetup orientation="portrait"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autoPageBreaks="0"/>
  </sheetPr>
  <dimension ref="A1:O17"/>
  <sheetViews>
    <sheetView showGridLines="0" rightToLeft="1" zoomScaleNormal="100" workbookViewId="0">
      <selection activeCell="K7" sqref="K7:K43"/>
    </sheetView>
  </sheetViews>
  <sheetFormatPr defaultColWidth="10.54296875" defaultRowHeight="14.5" x14ac:dyDescent="0.35"/>
  <cols>
    <col min="1" max="1" width="10.54296875" style="6"/>
    <col min="2" max="2" width="12.81640625" style="6" customWidth="1"/>
    <col min="3" max="3" width="10.54296875" style="6" customWidth="1"/>
    <col min="4" max="4" width="16.1796875" style="6" customWidth="1"/>
    <col min="5" max="5" width="1.81640625" style="6" customWidth="1"/>
    <col min="6" max="7" width="10.54296875" style="6" customWidth="1"/>
    <col min="8" max="9" width="10.54296875" style="6"/>
    <col min="10" max="10" width="8.1796875" style="6" customWidth="1"/>
    <col min="11" max="16384" width="10.54296875" style="6"/>
  </cols>
  <sheetData>
    <row r="1" spans="1:15" s="93" customFormat="1" ht="20.149999999999999" customHeight="1" x14ac:dyDescent="0.35">
      <c r="A1" s="90"/>
      <c r="B1" s="91"/>
      <c r="C1" s="91"/>
      <c r="D1" s="91"/>
      <c r="E1" s="91"/>
      <c r="F1" s="91"/>
      <c r="G1" s="91"/>
      <c r="H1" s="91"/>
      <c r="I1" s="91"/>
      <c r="J1" s="91"/>
      <c r="K1" s="91"/>
      <c r="L1" s="91"/>
      <c r="M1" s="92"/>
    </row>
    <row r="2" spans="1:15" ht="48.75" customHeight="1" x14ac:dyDescent="0.35">
      <c r="A2" s="4"/>
      <c r="B2" s="2"/>
      <c r="C2" s="2"/>
      <c r="D2" s="2"/>
      <c r="E2" s="2"/>
      <c r="F2" s="2"/>
      <c r="G2" s="2"/>
      <c r="H2" s="2"/>
      <c r="I2" s="2"/>
      <c r="J2" s="2"/>
      <c r="K2" s="2"/>
      <c r="L2" s="2"/>
      <c r="M2" s="5"/>
    </row>
    <row r="3" spans="1:15" ht="30" customHeight="1" x14ac:dyDescent="0.35">
      <c r="A3" s="4"/>
      <c r="B3" s="2"/>
      <c r="C3" s="2"/>
      <c r="D3" s="2"/>
      <c r="E3" s="2"/>
      <c r="F3" s="2"/>
      <c r="G3" s="2"/>
      <c r="H3" s="2"/>
      <c r="I3" s="2"/>
      <c r="J3" s="2"/>
      <c r="K3" s="2"/>
      <c r="L3" s="2"/>
      <c r="M3" s="5"/>
    </row>
    <row r="4" spans="1:15" x14ac:dyDescent="0.35">
      <c r="A4" s="4"/>
      <c r="B4" s="2"/>
      <c r="C4" s="2"/>
      <c r="D4" s="2"/>
      <c r="E4" s="2"/>
      <c r="F4" s="2"/>
      <c r="G4" s="2"/>
      <c r="H4" s="2"/>
      <c r="I4" s="2"/>
      <c r="J4" s="2"/>
      <c r="K4" s="2"/>
      <c r="L4" s="2"/>
      <c r="M4" s="5"/>
    </row>
    <row r="5" spans="1:15" ht="30" customHeight="1" x14ac:dyDescent="0.35">
      <c r="A5" s="4"/>
      <c r="B5" s="7"/>
      <c r="C5" s="8"/>
      <c r="D5" s="8"/>
      <c r="E5" s="8"/>
      <c r="F5" s="8"/>
      <c r="G5" s="8"/>
      <c r="H5" s="8"/>
      <c r="I5" s="8"/>
      <c r="J5" s="8"/>
      <c r="K5" s="8"/>
      <c r="L5" s="8"/>
      <c r="M5" s="5"/>
    </row>
    <row r="6" spans="1:15" ht="26.25" customHeight="1" x14ac:dyDescent="0.35">
      <c r="A6" s="4"/>
      <c r="B6" s="2"/>
      <c r="C6" s="2"/>
      <c r="D6" s="3"/>
      <c r="E6" s="3"/>
      <c r="F6" s="3"/>
      <c r="G6" s="3"/>
      <c r="H6" s="3"/>
      <c r="I6" s="3"/>
      <c r="J6" s="3"/>
      <c r="K6" s="3"/>
      <c r="L6" s="3"/>
      <c r="M6" s="5"/>
    </row>
    <row r="7" spans="1:15" ht="41.15" customHeight="1" x14ac:dyDescent="0.35">
      <c r="A7" s="4"/>
      <c r="B7" s="2"/>
      <c r="C7" s="2"/>
      <c r="D7" s="3"/>
      <c r="E7" s="3"/>
      <c r="F7" s="3"/>
      <c r="G7" s="3"/>
      <c r="H7" s="3"/>
      <c r="I7" s="3"/>
      <c r="J7" s="3"/>
      <c r="K7" s="3"/>
      <c r="L7" s="3"/>
      <c r="M7" s="5"/>
      <c r="O7" s="42"/>
    </row>
    <row r="8" spans="1:15" ht="34" customHeight="1" x14ac:dyDescent="0.35">
      <c r="A8" s="4"/>
      <c r="B8" s="2"/>
      <c r="C8" s="2"/>
      <c r="D8" s="3"/>
      <c r="E8" s="3"/>
      <c r="F8" s="3"/>
      <c r="G8" s="3"/>
      <c r="H8" s="3"/>
      <c r="I8" s="3"/>
      <c r="J8" s="3"/>
      <c r="K8" s="3"/>
      <c r="L8" s="3"/>
      <c r="M8" s="5"/>
    </row>
    <row r="9" spans="1:15" ht="41.15" customHeight="1" x14ac:dyDescent="0.35">
      <c r="A9" s="4"/>
      <c r="B9" s="2"/>
      <c r="C9" s="2"/>
      <c r="D9" s="3"/>
      <c r="E9" s="3"/>
      <c r="F9" s="3"/>
      <c r="G9" s="3"/>
      <c r="H9" s="3"/>
      <c r="I9" s="3"/>
      <c r="J9" s="3"/>
      <c r="K9" s="3"/>
      <c r="L9" s="3"/>
      <c r="M9" s="5"/>
    </row>
    <row r="10" spans="1:15" ht="41.15" customHeight="1" x14ac:dyDescent="0.35">
      <c r="A10" s="4"/>
      <c r="B10" s="2"/>
      <c r="C10" s="2"/>
      <c r="D10" s="3"/>
      <c r="E10" s="3"/>
      <c r="F10" s="3"/>
      <c r="G10" s="3"/>
      <c r="H10" s="3"/>
      <c r="I10" s="3"/>
      <c r="J10" s="3"/>
      <c r="K10" s="3"/>
      <c r="L10" s="3"/>
      <c r="M10" s="5"/>
    </row>
    <row r="11" spans="1:15" ht="30" customHeight="1" x14ac:dyDescent="0.35">
      <c r="A11" s="4"/>
      <c r="B11" s="2"/>
      <c r="C11" s="2"/>
      <c r="D11" s="3"/>
      <c r="E11" s="3"/>
      <c r="F11" s="3"/>
      <c r="G11" s="3"/>
      <c r="H11" s="3"/>
      <c r="I11" s="3"/>
      <c r="J11" s="3"/>
      <c r="K11" s="3"/>
      <c r="L11" s="3"/>
      <c r="M11" s="5"/>
    </row>
    <row r="12" spans="1:15" x14ac:dyDescent="0.35">
      <c r="A12" s="4"/>
      <c r="B12" s="2"/>
      <c r="C12" s="2"/>
      <c r="D12" s="2"/>
      <c r="E12" s="2"/>
      <c r="F12" s="2"/>
      <c r="G12" s="2"/>
      <c r="H12" s="2"/>
      <c r="I12" s="2"/>
      <c r="J12" s="2"/>
      <c r="K12" s="2"/>
      <c r="L12" s="2"/>
      <c r="M12" s="5"/>
    </row>
    <row r="13" spans="1:15" x14ac:dyDescent="0.35">
      <c r="A13" s="4"/>
      <c r="B13" s="2"/>
      <c r="C13" s="2"/>
      <c r="D13" s="2"/>
      <c r="E13" s="2"/>
      <c r="F13" s="2"/>
      <c r="G13" s="2"/>
      <c r="H13" s="2"/>
      <c r="I13" s="2"/>
      <c r="J13" s="2"/>
      <c r="K13" s="2"/>
      <c r="L13" s="2"/>
      <c r="M13" s="5"/>
    </row>
    <row r="14" spans="1:15" x14ac:dyDescent="0.35">
      <c r="A14" s="4"/>
      <c r="B14" s="2"/>
      <c r="C14" s="2"/>
      <c r="D14" s="2"/>
      <c r="E14" s="2"/>
      <c r="F14" s="2"/>
      <c r="G14" s="2"/>
      <c r="H14" s="2"/>
      <c r="I14" s="2"/>
      <c r="J14" s="2"/>
      <c r="K14" s="2"/>
      <c r="L14" s="2"/>
      <c r="M14" s="5"/>
    </row>
    <row r="15" spans="1:15" x14ac:dyDescent="0.35">
      <c r="A15" s="4"/>
      <c r="B15" s="2"/>
      <c r="C15" s="2"/>
      <c r="D15" s="2"/>
      <c r="E15" s="2"/>
      <c r="F15" s="2"/>
      <c r="G15" s="2"/>
      <c r="H15" s="2"/>
      <c r="I15" s="2"/>
      <c r="J15" s="2"/>
      <c r="K15" s="2"/>
      <c r="L15" s="2"/>
      <c r="M15" s="5"/>
    </row>
    <row r="16" spans="1:15" x14ac:dyDescent="0.35">
      <c r="A16" s="4"/>
      <c r="B16" s="2"/>
      <c r="C16" s="2"/>
      <c r="D16" s="2"/>
      <c r="E16" s="2"/>
      <c r="F16" s="2"/>
      <c r="G16" s="2"/>
      <c r="H16" s="2"/>
      <c r="I16" s="2"/>
      <c r="J16" s="2"/>
      <c r="K16" s="2"/>
      <c r="L16" s="2"/>
      <c r="M16" s="5"/>
    </row>
    <row r="17" spans="1:13" ht="19" thickBot="1" x14ac:dyDescent="0.6">
      <c r="A17" s="123"/>
      <c r="B17" s="124" t="s">
        <v>421</v>
      </c>
      <c r="C17" s="125" t="str">
        <f>الرئيسية!D11</f>
        <v>عام</v>
      </c>
      <c r="D17" s="125"/>
      <c r="E17" s="125"/>
      <c r="F17" s="125"/>
      <c r="G17" s="125"/>
      <c r="H17" s="125"/>
      <c r="I17" s="125"/>
      <c r="J17" s="125"/>
      <c r="K17" s="234" t="s">
        <v>422</v>
      </c>
      <c r="L17" s="234"/>
      <c r="M17" s="126" t="str">
        <f>الرئيسية!G11</f>
        <v>أبيض</v>
      </c>
    </row>
  </sheetData>
  <mergeCells count="1">
    <mergeCell ref="K17:L17"/>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M25"/>
  <sheetViews>
    <sheetView showGridLines="0" rightToLeft="1" zoomScaleNormal="100" workbookViewId="0">
      <selection activeCell="K7" sqref="K7:K43"/>
    </sheetView>
  </sheetViews>
  <sheetFormatPr defaultColWidth="8.81640625" defaultRowHeight="18.5" x14ac:dyDescent="0.55000000000000004"/>
  <cols>
    <col min="1" max="1" width="18.1796875" style="78" customWidth="1"/>
    <col min="2" max="2" width="19.453125" style="78" customWidth="1"/>
    <col min="3" max="3" width="36.453125" style="78" customWidth="1"/>
    <col min="4" max="4" width="18.1796875" style="78" customWidth="1"/>
    <col min="5" max="5" width="29.81640625" style="78" customWidth="1"/>
    <col min="6" max="6" width="13.1796875" style="78" customWidth="1"/>
    <col min="7" max="24" width="0" style="78" hidden="1" customWidth="1"/>
    <col min="25" max="16384" width="8.81640625" style="78"/>
  </cols>
  <sheetData>
    <row r="1" spans="1:13" s="93" customFormat="1" ht="20.149999999999999" customHeight="1" x14ac:dyDescent="0.55000000000000004">
      <c r="A1" s="90"/>
      <c r="B1" s="91"/>
      <c r="C1" s="91"/>
      <c r="D1" s="91"/>
      <c r="E1" s="91"/>
      <c r="F1" s="99"/>
      <c r="G1" s="91"/>
      <c r="H1" s="91"/>
      <c r="I1" s="91"/>
      <c r="J1" s="91"/>
      <c r="K1" s="91"/>
      <c r="L1" s="91"/>
      <c r="M1" s="92"/>
    </row>
    <row r="2" spans="1:13" x14ac:dyDescent="0.55000000000000004">
      <c r="A2" s="128"/>
      <c r="B2" s="129"/>
      <c r="C2" s="129"/>
      <c r="D2" s="129"/>
      <c r="E2" s="129"/>
      <c r="F2" s="80"/>
    </row>
    <row r="3" spans="1:13" ht="72.650000000000006" customHeight="1" x14ac:dyDescent="0.55000000000000004">
      <c r="A3" s="130"/>
      <c r="B3" s="131"/>
      <c r="C3" s="131"/>
      <c r="D3" s="131"/>
      <c r="E3" s="131"/>
      <c r="F3" s="80"/>
    </row>
    <row r="4" spans="1:13" ht="27.65" customHeight="1" x14ac:dyDescent="0.55000000000000004">
      <c r="A4" s="130"/>
      <c r="B4" s="44"/>
      <c r="C4" s="44"/>
      <c r="D4" s="44"/>
      <c r="E4" s="44"/>
      <c r="F4" s="80"/>
    </row>
    <row r="5" spans="1:13" x14ac:dyDescent="0.55000000000000004">
      <c r="A5" s="130"/>
      <c r="B5" s="44"/>
      <c r="C5" s="44"/>
      <c r="D5" s="44"/>
      <c r="E5" s="44"/>
      <c r="F5" s="80"/>
    </row>
    <row r="6" spans="1:13" x14ac:dyDescent="0.55000000000000004">
      <c r="A6" s="130"/>
      <c r="B6" s="44"/>
      <c r="C6" s="44"/>
      <c r="D6" s="44"/>
      <c r="E6" s="44"/>
      <c r="F6" s="80"/>
    </row>
    <row r="7" spans="1:13" ht="82" customHeight="1" x14ac:dyDescent="0.55000000000000004">
      <c r="A7" s="128"/>
      <c r="B7" s="105" t="s">
        <v>107</v>
      </c>
      <c r="C7" s="222"/>
      <c r="D7" s="105" t="s">
        <v>108</v>
      </c>
      <c r="E7" s="222"/>
      <c r="F7" s="80"/>
    </row>
    <row r="8" spans="1:13" ht="30" customHeight="1" x14ac:dyDescent="0.55000000000000004">
      <c r="A8" s="73"/>
      <c r="B8" s="44"/>
      <c r="C8" s="44"/>
      <c r="D8" s="47"/>
      <c r="E8" s="47"/>
      <c r="F8" s="80"/>
    </row>
    <row r="9" spans="1:13" ht="41.5" customHeight="1" x14ac:dyDescent="0.55000000000000004">
      <c r="A9" s="73"/>
      <c r="B9" s="290" t="s">
        <v>109</v>
      </c>
      <c r="C9" s="291"/>
      <c r="D9" s="291"/>
      <c r="E9" s="292"/>
      <c r="F9" s="80"/>
      <c r="G9" s="81"/>
    </row>
    <row r="10" spans="1:13" ht="42" customHeight="1" x14ac:dyDescent="0.55000000000000004">
      <c r="A10" s="73"/>
      <c r="B10" s="105" t="s">
        <v>111</v>
      </c>
      <c r="C10" s="222"/>
      <c r="D10" s="105" t="s">
        <v>110</v>
      </c>
      <c r="E10" s="222"/>
      <c r="F10" s="80"/>
    </row>
    <row r="11" spans="1:13" ht="44.15" customHeight="1" x14ac:dyDescent="0.55000000000000004">
      <c r="A11" s="73"/>
      <c r="B11" s="105" t="s">
        <v>112</v>
      </c>
      <c r="C11" s="222"/>
      <c r="D11" s="105" t="s">
        <v>113</v>
      </c>
      <c r="E11" s="222"/>
      <c r="F11" s="80"/>
    </row>
    <row r="12" spans="1:13" ht="43" customHeight="1" x14ac:dyDescent="0.55000000000000004">
      <c r="A12" s="73"/>
      <c r="B12" s="105" t="s">
        <v>114</v>
      </c>
      <c r="C12" s="222"/>
      <c r="D12" s="105" t="s">
        <v>115</v>
      </c>
      <c r="E12" s="222"/>
      <c r="F12" s="80"/>
    </row>
    <row r="13" spans="1:13" ht="39" customHeight="1" x14ac:dyDescent="0.55000000000000004">
      <c r="A13" s="73"/>
      <c r="B13" s="293" t="s">
        <v>116</v>
      </c>
      <c r="C13" s="294"/>
      <c r="D13" s="294"/>
      <c r="E13" s="295"/>
      <c r="F13" s="80"/>
      <c r="G13" s="81"/>
    </row>
    <row r="14" spans="1:13" ht="40.5" customHeight="1" x14ac:dyDescent="0.55000000000000004">
      <c r="A14" s="73"/>
      <c r="B14" s="105" t="s">
        <v>111</v>
      </c>
      <c r="C14" s="222"/>
      <c r="D14" s="105" t="s">
        <v>110</v>
      </c>
      <c r="E14" s="222"/>
      <c r="F14" s="80"/>
    </row>
    <row r="15" spans="1:13" ht="40" customHeight="1" x14ac:dyDescent="0.55000000000000004">
      <c r="A15" s="73"/>
      <c r="B15" s="105" t="s">
        <v>112</v>
      </c>
      <c r="C15" s="222"/>
      <c r="D15" s="105" t="s">
        <v>113</v>
      </c>
      <c r="E15" s="222"/>
      <c r="F15" s="80"/>
    </row>
    <row r="16" spans="1:13" ht="39" customHeight="1" x14ac:dyDescent="0.55000000000000004">
      <c r="A16" s="73"/>
      <c r="B16" s="105" t="s">
        <v>114</v>
      </c>
      <c r="C16" s="222"/>
      <c r="D16" s="105" t="s">
        <v>115</v>
      </c>
      <c r="E16" s="222"/>
      <c r="F16" s="80"/>
    </row>
    <row r="17" spans="1:13" ht="30" customHeight="1" x14ac:dyDescent="0.55000000000000004">
      <c r="A17" s="73"/>
      <c r="B17" s="44"/>
      <c r="C17" s="44"/>
      <c r="D17" s="44"/>
      <c r="E17" s="44"/>
      <c r="F17" s="80"/>
      <c r="G17" s="81"/>
    </row>
    <row r="18" spans="1:13" ht="30" customHeight="1" x14ac:dyDescent="0.55000000000000004">
      <c r="A18" s="73"/>
      <c r="B18" s="44"/>
      <c r="C18" s="44"/>
      <c r="D18" s="47"/>
      <c r="E18" s="47"/>
      <c r="F18" s="80"/>
    </row>
    <row r="19" spans="1:13" ht="38.15" customHeight="1" x14ac:dyDescent="0.55000000000000004">
      <c r="A19" s="73"/>
      <c r="B19" s="296" t="s">
        <v>117</v>
      </c>
      <c r="C19" s="297"/>
      <c r="D19" s="297"/>
      <c r="E19" s="298"/>
      <c r="F19" s="80"/>
    </row>
    <row r="20" spans="1:13" ht="82" customHeight="1" x14ac:dyDescent="0.55000000000000004">
      <c r="A20" s="73"/>
      <c r="B20" s="105" t="s">
        <v>118</v>
      </c>
      <c r="C20" s="222"/>
      <c r="D20" s="105" t="s">
        <v>119</v>
      </c>
      <c r="E20" s="222"/>
      <c r="F20" s="80"/>
    </row>
    <row r="21" spans="1:13" ht="79.5" customHeight="1" x14ac:dyDescent="0.55000000000000004">
      <c r="A21" s="73"/>
      <c r="B21" s="105" t="s">
        <v>123</v>
      </c>
      <c r="C21" s="222"/>
      <c r="D21" s="105" t="s">
        <v>121</v>
      </c>
      <c r="E21" s="218" t="s">
        <v>122</v>
      </c>
      <c r="F21" s="80"/>
      <c r="G21" s="81"/>
    </row>
    <row r="22" spans="1:13" ht="103" customHeight="1" x14ac:dyDescent="0.55000000000000004">
      <c r="A22" s="73"/>
      <c r="B22" s="105" t="s">
        <v>120</v>
      </c>
      <c r="C22" s="222"/>
      <c r="D22" s="106" t="s">
        <v>124</v>
      </c>
      <c r="E22" s="222"/>
      <c r="F22" s="80"/>
    </row>
    <row r="23" spans="1:13" ht="30" customHeight="1" x14ac:dyDescent="0.55000000000000004">
      <c r="A23" s="73"/>
      <c r="B23" s="82"/>
      <c r="C23" s="110"/>
      <c r="D23" s="82"/>
      <c r="E23" s="110"/>
      <c r="F23" s="80"/>
    </row>
    <row r="24" spans="1:13" ht="19" thickBot="1" x14ac:dyDescent="0.6">
      <c r="A24" s="123"/>
      <c r="B24" s="124" t="s">
        <v>421</v>
      </c>
      <c r="C24" s="125" t="str">
        <f>الرئيسية!D11</f>
        <v>عام</v>
      </c>
      <c r="D24" s="125"/>
      <c r="E24" s="124" t="s">
        <v>422</v>
      </c>
      <c r="F24" s="126" t="str">
        <f>الرئيسية!G11</f>
        <v>أبيض</v>
      </c>
      <c r="G24" s="125"/>
      <c r="H24" s="125"/>
      <c r="I24" s="125"/>
      <c r="J24" s="125"/>
      <c r="K24" s="234" t="s">
        <v>422</v>
      </c>
      <c r="L24" s="234"/>
      <c r="M24" s="126">
        <f>الرئيسية!G18</f>
        <v>0</v>
      </c>
    </row>
    <row r="25" spans="1:13" x14ac:dyDescent="0.55000000000000004">
      <c r="F25" s="87"/>
    </row>
  </sheetData>
  <sheetProtection algorithmName="SHA-512" hashValue="A9jOxGS+maKk/pkkbxzloxAkC1pvWn1dutVK70Wchrwh4strSLe7bC8EWMU5Nd9Sx7MJLrf3zDvjni9WCt3MCQ==" saltValue="WhHAfzTm02bLpseg90o+fQ==" spinCount="100000" sheet="1" objects="1" scenarios="1"/>
  <mergeCells count="4">
    <mergeCell ref="B9:E9"/>
    <mergeCell ref="B13:E13"/>
    <mergeCell ref="B19:E19"/>
    <mergeCell ref="K24:L24"/>
  </mergeCell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autoPageBreaks="0"/>
  </sheetPr>
  <dimension ref="A1:G15"/>
  <sheetViews>
    <sheetView showGridLines="0" rightToLeft="1" zoomScaleNormal="100" workbookViewId="0">
      <selection activeCell="K7" sqref="K7:K43"/>
    </sheetView>
  </sheetViews>
  <sheetFormatPr defaultColWidth="8.81640625" defaultRowHeight="18.5" x14ac:dyDescent="0.55000000000000004"/>
  <cols>
    <col min="1" max="1" width="18.1796875" style="78" customWidth="1"/>
    <col min="2" max="2" width="22.90625" style="78" customWidth="1"/>
    <col min="3" max="3" width="36.453125" style="78" customWidth="1"/>
    <col min="4" max="4" width="18.1796875" style="78" customWidth="1"/>
    <col min="5" max="5" width="29.81640625" style="78" customWidth="1"/>
    <col min="6" max="6" width="13.1796875" style="78" customWidth="1"/>
    <col min="7" max="16384" width="8.81640625" style="78"/>
  </cols>
  <sheetData>
    <row r="1" spans="1:7" x14ac:dyDescent="0.55000000000000004">
      <c r="A1" s="132"/>
      <c r="B1" s="133"/>
      <c r="C1" s="133"/>
      <c r="D1" s="133"/>
      <c r="E1" s="133"/>
      <c r="F1" s="99"/>
    </row>
    <row r="2" spans="1:7" x14ac:dyDescent="0.55000000000000004">
      <c r="A2" s="130"/>
      <c r="B2" s="131"/>
      <c r="C2" s="131"/>
      <c r="D2" s="131"/>
      <c r="E2" s="131"/>
      <c r="F2" s="80"/>
    </row>
    <row r="3" spans="1:7" ht="72.650000000000006" customHeight="1" x14ac:dyDescent="0.55000000000000004">
      <c r="A3" s="130"/>
      <c r="B3" s="131"/>
      <c r="C3" s="131"/>
      <c r="D3" s="131"/>
      <c r="E3" s="131"/>
      <c r="F3" s="80"/>
      <c r="G3" s="79"/>
    </row>
    <row r="4" spans="1:7" ht="30" customHeight="1" x14ac:dyDescent="0.55000000000000004">
      <c r="A4" s="73"/>
      <c r="B4" s="82"/>
      <c r="C4" s="110"/>
      <c r="D4" s="82"/>
      <c r="E4" s="110"/>
      <c r="F4" s="80"/>
    </row>
    <row r="5" spans="1:7" ht="27" x14ac:dyDescent="0.55000000000000004">
      <c r="A5" s="73"/>
      <c r="B5" s="114"/>
      <c r="C5" s="114"/>
      <c r="D5" s="83"/>
      <c r="E5" s="84"/>
      <c r="F5" s="80"/>
    </row>
    <row r="6" spans="1:7" ht="27" x14ac:dyDescent="0.55000000000000004">
      <c r="A6" s="73"/>
      <c r="B6" s="114"/>
      <c r="C6" s="114"/>
      <c r="D6" s="83"/>
      <c r="E6" s="84"/>
      <c r="F6" s="80"/>
      <c r="G6" s="81"/>
    </row>
    <row r="7" spans="1:7" x14ac:dyDescent="0.55000000000000004">
      <c r="A7" s="73"/>
      <c r="B7" s="44"/>
      <c r="C7" s="44"/>
      <c r="D7" s="44"/>
      <c r="E7" s="44"/>
      <c r="F7" s="80"/>
    </row>
    <row r="8" spans="1:7" ht="42" customHeight="1" x14ac:dyDescent="0.55000000000000004">
      <c r="A8" s="73"/>
      <c r="B8" s="299" t="s">
        <v>125</v>
      </c>
      <c r="C8" s="300"/>
      <c r="D8" s="300"/>
      <c r="E8" s="301"/>
      <c r="F8" s="80"/>
    </row>
    <row r="9" spans="1:7" ht="39" customHeight="1" x14ac:dyDescent="0.55000000000000004">
      <c r="A9" s="73"/>
      <c r="B9" s="106" t="s">
        <v>127</v>
      </c>
      <c r="C9" s="219"/>
      <c r="D9" s="106" t="s">
        <v>126</v>
      </c>
      <c r="E9" s="217"/>
      <c r="F9" s="80"/>
    </row>
    <row r="10" spans="1:7" ht="74" x14ac:dyDescent="0.55000000000000004">
      <c r="A10" s="73"/>
      <c r="B10" s="107" t="s">
        <v>509</v>
      </c>
      <c r="C10" s="220"/>
      <c r="D10" s="106" t="s">
        <v>128</v>
      </c>
      <c r="E10" s="218" t="s">
        <v>122</v>
      </c>
      <c r="F10" s="80"/>
      <c r="G10" s="81"/>
    </row>
    <row r="11" spans="1:7" ht="141" customHeight="1" x14ac:dyDescent="0.55000000000000004">
      <c r="A11" s="73"/>
      <c r="B11" s="106" t="s">
        <v>130</v>
      </c>
      <c r="C11" s="219"/>
      <c r="D11" s="106" t="s">
        <v>131</v>
      </c>
      <c r="E11" s="217"/>
      <c r="F11" s="80"/>
    </row>
    <row r="12" spans="1:7" ht="63" customHeight="1" x14ac:dyDescent="0.55000000000000004">
      <c r="A12" s="73"/>
      <c r="B12" s="61"/>
      <c r="C12" s="85"/>
      <c r="D12" s="61"/>
      <c r="E12" s="44"/>
      <c r="F12" s="80"/>
    </row>
    <row r="13" spans="1:7" ht="50.25" customHeight="1" x14ac:dyDescent="0.55000000000000004">
      <c r="A13" s="73"/>
      <c r="B13" s="299" t="s">
        <v>129</v>
      </c>
      <c r="C13" s="300"/>
      <c r="D13" s="301"/>
      <c r="E13" s="221">
        <v>1</v>
      </c>
      <c r="F13" s="80"/>
    </row>
    <row r="14" spans="1:7" ht="63" customHeight="1" x14ac:dyDescent="0.55000000000000004">
      <c r="A14" s="128"/>
      <c r="B14" s="44"/>
      <c r="C14" s="44"/>
      <c r="D14" s="44"/>
      <c r="E14" s="44"/>
      <c r="F14" s="80"/>
    </row>
    <row r="15" spans="1:7" ht="19" thickBot="1" x14ac:dyDescent="0.6">
      <c r="A15" s="123"/>
      <c r="B15" s="124" t="s">
        <v>421</v>
      </c>
      <c r="C15" s="125" t="str">
        <f>الرئيسية!D11</f>
        <v>عام</v>
      </c>
      <c r="D15" s="125"/>
      <c r="E15" s="124" t="s">
        <v>422</v>
      </c>
      <c r="F15" s="126" t="str">
        <f>الرئيسية!G11</f>
        <v>أبيض</v>
      </c>
    </row>
  </sheetData>
  <sheetProtection algorithmName="SHA-512" hashValue="R4mqGG285+TaHo8XIKIcE4Y4NWSsgZ95s7uJiogcO7HMle9cI8VKHrJcwSP+fThznvI2k7025HBnTxxFCz3eeQ==" saltValue="WB0km//lvr65hRTpXWfCkA==" spinCount="100000" sheet="1" objects="1" scenarios="1"/>
  <mergeCells count="2">
    <mergeCell ref="B13:D13"/>
    <mergeCell ref="B8:E8"/>
  </mergeCells>
  <dataValidations count="1">
    <dataValidation type="list" allowBlank="1" showInputMessage="1" showErrorMessage="1" sqref="E13" xr:uid="{00000000-0002-0000-0700-000000000000}">
      <formula1>"1,2,3"</formula1>
    </dataValidation>
  </dataValidations>
  <pageMargins left="0.7" right="0.7" top="0.75" bottom="0.75" header="0.3" footer="0.3"/>
  <pageSetup orientation="portrait" horizontalDpi="1200" verticalDpi="1200" r:id="rId1"/>
  <headerFooter>
    <oddHeader>&amp;L&amp;"Arial,Regular"&amp;09&amp;B&amp;K3EB43EPUBLIC</oddHeader>
    <oddFooter>&amp;R&amp;1#&amp;"Courier New"&amp;10&amp;K0078D7مقيد – عام</oddFooter>
    <evenHeader>&amp;L&amp;"Arial,Regular"&amp;09&amp;B&amp;K3EB43EPUBLIC</evenHeader>
    <firstHeader>&amp;L&amp;"Arial,Regular"&amp;09&amp;B&amp;K3EB43EPUBLIC</first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U177"/>
  <sheetViews>
    <sheetView showGridLines="0" showZeros="0" rightToLeft="1" topLeftCell="A118" zoomScale="85" zoomScaleNormal="85" workbookViewId="0">
      <selection activeCell="K7" sqref="K7:K43"/>
    </sheetView>
  </sheetViews>
  <sheetFormatPr defaultColWidth="9.1796875" defaultRowHeight="18" x14ac:dyDescent="0.4"/>
  <cols>
    <col min="1" max="1" width="5.81640625" style="169" customWidth="1"/>
    <col min="2" max="2" width="29.81640625" style="169" customWidth="1"/>
    <col min="3" max="5" width="20.81640625" style="169" customWidth="1"/>
    <col min="6" max="6" width="16.7265625" style="187" customWidth="1"/>
    <col min="7" max="7" width="20.81640625" style="187" hidden="1" customWidth="1"/>
    <col min="8" max="8" width="15.54296875" style="187" customWidth="1"/>
    <col min="9" max="9" width="21.1796875" style="187" customWidth="1"/>
    <col min="10" max="10" width="79.453125" style="150" customWidth="1"/>
    <col min="11" max="11" width="22" style="169" customWidth="1"/>
    <col min="12" max="12" width="27.81640625" style="169" hidden="1" customWidth="1"/>
    <col min="13" max="13" width="25.453125" style="169" hidden="1" customWidth="1"/>
    <col min="14" max="14" width="24.26953125" style="169" hidden="1" customWidth="1"/>
    <col min="15" max="15" width="27.54296875" style="169" customWidth="1"/>
    <col min="16" max="16" width="25.54296875" style="169" customWidth="1"/>
    <col min="17" max="17" width="25.453125" style="169" customWidth="1"/>
    <col min="18" max="18" width="8.1796875" style="169" customWidth="1"/>
    <col min="19" max="16384" width="9.1796875" style="169"/>
  </cols>
  <sheetData>
    <row r="1" spans="1:21" s="150" customFormat="1" ht="22.5" customHeight="1" x14ac:dyDescent="0.4">
      <c r="A1" s="144"/>
      <c r="B1" s="145"/>
      <c r="C1" s="145"/>
      <c r="D1" s="145"/>
      <c r="E1" s="145"/>
      <c r="F1" s="146"/>
      <c r="G1" s="146"/>
      <c r="H1" s="146"/>
      <c r="I1" s="146"/>
      <c r="J1" s="145"/>
      <c r="K1" s="147"/>
      <c r="L1" s="147"/>
      <c r="M1" s="147"/>
      <c r="N1" s="147"/>
      <c r="O1" s="147"/>
      <c r="P1" s="147"/>
      <c r="Q1" s="147"/>
      <c r="R1" s="148"/>
      <c r="S1" s="149"/>
    </row>
    <row r="2" spans="1:21" s="150" customFormat="1" ht="22.5" customHeight="1" x14ac:dyDescent="0.4">
      <c r="A2" s="151"/>
      <c r="B2" s="152"/>
      <c r="C2" s="152"/>
      <c r="D2" s="152"/>
      <c r="E2" s="152"/>
      <c r="F2" s="153"/>
      <c r="G2" s="153"/>
      <c r="H2" s="153"/>
      <c r="I2" s="153"/>
      <c r="J2" s="152"/>
      <c r="K2" s="154"/>
      <c r="L2" s="154"/>
      <c r="M2" s="154"/>
      <c r="N2" s="154"/>
      <c r="O2" s="154"/>
      <c r="P2" s="154"/>
      <c r="Q2" s="154"/>
      <c r="R2" s="155"/>
      <c r="S2" s="156"/>
    </row>
    <row r="3" spans="1:21" s="150" customFormat="1" ht="22.5" customHeight="1" x14ac:dyDescent="0.4">
      <c r="A3" s="151"/>
      <c r="B3" s="152"/>
      <c r="C3" s="152"/>
      <c r="D3" s="152"/>
      <c r="E3" s="152"/>
      <c r="F3" s="153"/>
      <c r="G3" s="153"/>
      <c r="H3" s="153"/>
      <c r="I3" s="153"/>
      <c r="J3" s="152"/>
      <c r="K3" s="154"/>
      <c r="L3" s="154"/>
      <c r="M3" s="154"/>
      <c r="N3" s="154"/>
      <c r="O3" s="154"/>
      <c r="P3" s="154"/>
      <c r="Q3" s="154"/>
      <c r="R3" s="155"/>
      <c r="S3" s="156"/>
    </row>
    <row r="4" spans="1:21" s="150" customFormat="1" ht="35.15" customHeight="1" x14ac:dyDescent="0.4">
      <c r="A4" s="157"/>
      <c r="B4" s="158"/>
      <c r="C4" s="158"/>
      <c r="D4" s="158"/>
      <c r="E4" s="158"/>
      <c r="F4" s="159"/>
      <c r="G4" s="159"/>
      <c r="H4" s="159"/>
      <c r="I4" s="159"/>
      <c r="J4" s="158"/>
      <c r="K4" s="160"/>
      <c r="L4" s="160"/>
      <c r="M4" s="160"/>
      <c r="N4" s="160"/>
      <c r="O4" s="160"/>
      <c r="P4" s="160"/>
      <c r="Q4" s="160"/>
      <c r="R4" s="161"/>
      <c r="S4" s="162"/>
    </row>
    <row r="5" spans="1:21" s="150" customFormat="1" ht="30" customHeight="1" x14ac:dyDescent="0.4">
      <c r="A5" s="157"/>
      <c r="B5" s="158"/>
      <c r="C5" s="158"/>
      <c r="D5" s="158"/>
      <c r="E5" s="158"/>
      <c r="F5" s="159"/>
      <c r="G5" s="159"/>
      <c r="H5" s="159"/>
      <c r="I5" s="159"/>
      <c r="J5" s="158"/>
      <c r="K5" s="161"/>
      <c r="L5" s="161"/>
      <c r="M5" s="161"/>
      <c r="N5" s="161"/>
      <c r="O5" s="161"/>
      <c r="P5" s="161"/>
      <c r="Q5" s="161"/>
      <c r="R5" s="161"/>
      <c r="S5" s="162"/>
    </row>
    <row r="6" spans="1:21" s="150" customFormat="1" ht="111.75" customHeight="1" x14ac:dyDescent="0.4">
      <c r="A6" s="157"/>
      <c r="B6" s="163" t="s">
        <v>426</v>
      </c>
      <c r="C6" s="349" t="s">
        <v>427</v>
      </c>
      <c r="D6" s="349"/>
      <c r="E6" s="349"/>
      <c r="F6" s="182" t="s">
        <v>428</v>
      </c>
      <c r="G6" s="182" t="s">
        <v>463</v>
      </c>
      <c r="H6" s="182" t="s">
        <v>429</v>
      </c>
      <c r="I6" s="182" t="s">
        <v>430</v>
      </c>
      <c r="J6" s="189" t="s">
        <v>431</v>
      </c>
      <c r="K6" s="163" t="s">
        <v>432</v>
      </c>
      <c r="L6" s="163"/>
      <c r="M6" s="163" t="s">
        <v>433</v>
      </c>
      <c r="N6" s="163" t="s">
        <v>434</v>
      </c>
      <c r="O6" s="163" t="s">
        <v>435</v>
      </c>
      <c r="P6" s="163" t="s">
        <v>436</v>
      </c>
      <c r="Q6" s="163" t="s">
        <v>437</v>
      </c>
      <c r="R6" s="161"/>
      <c r="S6" s="162"/>
    </row>
    <row r="7" spans="1:21" ht="111" x14ac:dyDescent="0.4">
      <c r="A7" s="164"/>
      <c r="B7" s="326" t="s">
        <v>438</v>
      </c>
      <c r="C7" s="350" t="s">
        <v>6</v>
      </c>
      <c r="D7" s="333" t="s">
        <v>58</v>
      </c>
      <c r="E7" s="334"/>
      <c r="F7" s="183" t="s">
        <v>439</v>
      </c>
      <c r="G7" s="183">
        <v>3</v>
      </c>
      <c r="H7" s="184" t="s">
        <v>7</v>
      </c>
      <c r="I7" s="188" t="str">
        <f>IF(AND('معلومات عن المرفق 1 '!$E$13=1,G7&gt;=1),'Data Validation Lists'!$B$12,IF(AND('معلومات عن المرفق 1 '!$E$13=2,G7&gt;=2),'Data Validation Lists'!$B$12,IF(AND('معلومات عن المرفق 1 '!$E$13=3,G7=3),'Data Validation Lists'!$B$12,'Data Validation Lists'!$B$13)))</f>
        <v>ينطبق - Applicable</v>
      </c>
      <c r="J7" s="172" t="s">
        <v>479</v>
      </c>
      <c r="K7" s="171" t="s">
        <v>246</v>
      </c>
      <c r="L7" s="165">
        <f>IF(K7="مطبق كليًا  - Implemented",3,IF(K7="مطبق جزئيًا  - Partially Implemented",2,IF(K7="غير مطبق  - Not Implemented",1,0)))</f>
        <v>3</v>
      </c>
      <c r="M7" s="166"/>
      <c r="N7" s="166"/>
      <c r="O7" s="215"/>
      <c r="P7" s="215"/>
      <c r="Q7" s="166"/>
      <c r="R7" s="167"/>
      <c r="S7" s="168"/>
      <c r="U7" s="170"/>
    </row>
    <row r="8" spans="1:21" ht="111" x14ac:dyDescent="0.4">
      <c r="A8" s="164"/>
      <c r="B8" s="327"/>
      <c r="C8" s="330"/>
      <c r="D8" s="335"/>
      <c r="E8" s="336"/>
      <c r="F8" s="183" t="s">
        <v>439</v>
      </c>
      <c r="G8" s="183">
        <v>3</v>
      </c>
      <c r="H8" s="184" t="s">
        <v>19</v>
      </c>
      <c r="I8" s="188" t="str">
        <f>IF(AND('معلومات عن المرفق 1 '!$E$13=1,G8&gt;=1),'Data Validation Lists'!$B$12,IF(AND('معلومات عن المرفق 1 '!$E$13=2,G8&gt;=2),'Data Validation Lists'!$B$12,IF(AND('معلومات عن المرفق 1 '!$E$13=3,G8=3),'Data Validation Lists'!$B$12,'Data Validation Lists'!$B$13)))</f>
        <v>ينطبق - Applicable</v>
      </c>
      <c r="J8" s="172" t="s">
        <v>253</v>
      </c>
      <c r="K8" s="171" t="s">
        <v>246</v>
      </c>
      <c r="L8" s="165">
        <f t="shared" ref="L8:L71" si="0">IF(K8="مطبق كليًا  - Implemented",3,IF(K8="مطبق جزئيًا  - Partially Implemented",2,IF(K8="غير مطبق  - Not Implemented",1,0)))</f>
        <v>3</v>
      </c>
      <c r="M8" s="166"/>
      <c r="N8" s="166"/>
      <c r="O8" s="215"/>
      <c r="P8" s="215"/>
      <c r="Q8" s="166"/>
      <c r="R8" s="167"/>
      <c r="S8" s="168"/>
    </row>
    <row r="9" spans="1:21" ht="129.5" x14ac:dyDescent="0.4">
      <c r="A9" s="164"/>
      <c r="B9" s="327"/>
      <c r="C9" s="331"/>
      <c r="D9" s="337"/>
      <c r="E9" s="338"/>
      <c r="F9" s="183" t="s">
        <v>439</v>
      </c>
      <c r="G9" s="183">
        <v>3</v>
      </c>
      <c r="H9" s="184" t="s">
        <v>33</v>
      </c>
      <c r="I9" s="188" t="str">
        <f>IF(AND('معلومات عن المرفق 1 '!$E$13=1,G9&gt;=1),'Data Validation Lists'!$B$12,IF(AND('معلومات عن المرفق 1 '!$E$13=2,G9&gt;=2),'Data Validation Lists'!$B$12,IF(AND('معلومات عن المرفق 1 '!$E$13=3,G9=3),'Data Validation Lists'!$B$12,'Data Validation Lists'!$B$13)))</f>
        <v>ينطبق - Applicable</v>
      </c>
      <c r="J9" s="172" t="s">
        <v>254</v>
      </c>
      <c r="K9" s="171" t="s">
        <v>246</v>
      </c>
      <c r="L9" s="165">
        <f t="shared" si="0"/>
        <v>3</v>
      </c>
      <c r="M9" s="166"/>
      <c r="N9" s="166"/>
      <c r="O9" s="215"/>
      <c r="P9" s="215"/>
      <c r="Q9" s="166"/>
      <c r="R9" s="167"/>
      <c r="S9" s="168"/>
    </row>
    <row r="10" spans="1:21" ht="92.5" x14ac:dyDescent="0.4">
      <c r="A10" s="164"/>
      <c r="B10" s="327"/>
      <c r="C10" s="329" t="s">
        <v>18</v>
      </c>
      <c r="D10" s="341" t="s">
        <v>59</v>
      </c>
      <c r="E10" s="342"/>
      <c r="F10" s="183" t="s">
        <v>439</v>
      </c>
      <c r="G10" s="183">
        <v>3</v>
      </c>
      <c r="H10" s="184" t="s">
        <v>9</v>
      </c>
      <c r="I10" s="188" t="str">
        <f>IF(AND('معلومات عن المرفق 1 '!$E$13=1,G10&gt;=1),'Data Validation Lists'!$B$12,IF(AND('معلومات عن المرفق 1 '!$E$13=2,G10&gt;=2),'Data Validation Lists'!$B$12,IF(AND('معلومات عن المرفق 1 '!$E$13=3,G10=3),'Data Validation Lists'!$B$12,'Data Validation Lists'!$B$13)))</f>
        <v>ينطبق - Applicable</v>
      </c>
      <c r="J10" s="172" t="s">
        <v>255</v>
      </c>
      <c r="K10" s="171" t="str">
        <f>IF(L10=3,"مطبق كليًا  - Implemented",IF(L10=0,"لاينطبق على الجهة  - Not Applicable",IF(L10=1,"غير مطبق  - Not Implemented",IF(3&lt;L10&gt;1,"مطبق جزئيًا  - Partially Implemented"," "))))</f>
        <v>مطبق كليًا  - Implemented</v>
      </c>
      <c r="L10" s="165">
        <f>IFERROR(AVERAGEIFS(L11:L12,I11:I12,"&lt;&gt;لا ينطبق - Not Applicable",L11:L12,"&lt;&gt;0"),AVERAGEIF(I11:I12,"&lt;&gt;لا ينطبق - Not Applicable",L11:L12))</f>
        <v>3</v>
      </c>
      <c r="M10" s="166"/>
      <c r="N10" s="166"/>
      <c r="O10" s="215"/>
      <c r="P10" s="215"/>
      <c r="Q10" s="166"/>
      <c r="R10" s="167"/>
      <c r="S10" s="168"/>
    </row>
    <row r="11" spans="1:21" ht="111" x14ac:dyDescent="0.4">
      <c r="A11" s="164"/>
      <c r="B11" s="327"/>
      <c r="C11" s="330"/>
      <c r="D11" s="343"/>
      <c r="E11" s="344"/>
      <c r="F11" s="183" t="s">
        <v>440</v>
      </c>
      <c r="G11" s="183">
        <v>3</v>
      </c>
      <c r="H11" s="184" t="s">
        <v>258</v>
      </c>
      <c r="I11" s="188" t="str">
        <f>IF(AND('معلومات عن المرفق 1 '!$E$13=1,G11&gt;=1),'Data Validation Lists'!$B$12,IF(AND('معلومات عن المرفق 1 '!$E$13=2,G11&gt;=2),'Data Validation Lists'!$B$12,IF(AND('معلومات عن المرفق 1 '!$E$13=3,G11=3),'Data Validation Lists'!$B$12,'Data Validation Lists'!$B$13)))</f>
        <v>ينطبق - Applicable</v>
      </c>
      <c r="J11" s="172" t="s">
        <v>256</v>
      </c>
      <c r="K11" s="171" t="s">
        <v>246</v>
      </c>
      <c r="L11" s="165">
        <f t="shared" si="0"/>
        <v>3</v>
      </c>
      <c r="M11" s="166"/>
      <c r="N11" s="166"/>
      <c r="O11" s="215"/>
      <c r="P11" s="215"/>
      <c r="Q11" s="166"/>
      <c r="R11" s="167"/>
      <c r="S11" s="168"/>
    </row>
    <row r="12" spans="1:21" ht="74" x14ac:dyDescent="0.4">
      <c r="A12" s="164"/>
      <c r="B12" s="327"/>
      <c r="C12" s="331"/>
      <c r="D12" s="345"/>
      <c r="E12" s="346"/>
      <c r="F12" s="183" t="s">
        <v>440</v>
      </c>
      <c r="G12" s="183">
        <v>2</v>
      </c>
      <c r="H12" s="184" t="s">
        <v>259</v>
      </c>
      <c r="I12" s="188" t="str">
        <f>IF(AND('معلومات عن المرفق 1 '!$E$13=1,G12&gt;=1),'Data Validation Lists'!$B$12,IF(AND('معلومات عن المرفق 1 '!$E$13=2,G12&gt;=2),'Data Validation Lists'!$B$12,IF(AND('معلومات عن المرفق 1 '!$E$13=3,G12=3),'Data Validation Lists'!$B$12,'Data Validation Lists'!$B$13)))</f>
        <v>ينطبق - Applicable</v>
      </c>
      <c r="J12" s="172" t="s">
        <v>257</v>
      </c>
      <c r="K12" s="171" t="s">
        <v>246</v>
      </c>
      <c r="L12" s="165">
        <f t="shared" si="0"/>
        <v>3</v>
      </c>
      <c r="M12" s="166"/>
      <c r="N12" s="166"/>
      <c r="O12" s="215"/>
      <c r="P12" s="215"/>
      <c r="Q12" s="166"/>
      <c r="R12" s="167"/>
      <c r="S12" s="168"/>
    </row>
    <row r="13" spans="1:21" ht="74" x14ac:dyDescent="0.4">
      <c r="A13" s="164"/>
      <c r="B13" s="327"/>
      <c r="C13" s="329" t="s">
        <v>37</v>
      </c>
      <c r="D13" s="333" t="s">
        <v>445</v>
      </c>
      <c r="E13" s="334"/>
      <c r="F13" s="183" t="s">
        <v>439</v>
      </c>
      <c r="G13" s="183">
        <v>3</v>
      </c>
      <c r="H13" s="184" t="s">
        <v>11</v>
      </c>
      <c r="I13" s="188" t="str">
        <f>IF(AND('معلومات عن المرفق 1 '!$E$13=1,G13&gt;=1),'Data Validation Lists'!$B$12,IF(AND('معلومات عن المرفق 1 '!$E$13=2,G13&gt;=2),'Data Validation Lists'!$B$12,IF(AND('معلومات عن المرفق 1 '!$E$13=3,G13=3),'Data Validation Lists'!$B$12,'Data Validation Lists'!$B$13)))</f>
        <v>ينطبق - Applicable</v>
      </c>
      <c r="J13" s="172" t="s">
        <v>267</v>
      </c>
      <c r="K13" s="171" t="str">
        <f>IF(L13=3,"مطبق كليًا  - Implemented",IF(L13=0,"لاينطبق على الجهة  - Not Applicable",IF(L13=1,"غير مطبق  - Not Implemented",IF(3&lt;L13&gt;1,"مطبق جزئيًا  - Partially Implemented"," "))))</f>
        <v>مطبق كليًا  - Implemented</v>
      </c>
      <c r="L13" s="165">
        <f>IFERROR(AVERAGEIFS(L14:L20,I14:I20,"&lt;&gt;لا ينطبق - Not Applicable",L14:L20,"&lt;&gt;0"),AVERAGEIF(I14:I20,"&lt;&gt;لا ينطبق - Not Applicable",L14:L20))</f>
        <v>3</v>
      </c>
      <c r="M13" s="166"/>
      <c r="N13" s="166"/>
      <c r="O13" s="215"/>
      <c r="P13" s="215"/>
      <c r="Q13" s="166"/>
      <c r="R13" s="167"/>
      <c r="S13" s="168"/>
    </row>
    <row r="14" spans="1:21" ht="74" x14ac:dyDescent="0.4">
      <c r="A14" s="164"/>
      <c r="B14" s="327"/>
      <c r="C14" s="339"/>
      <c r="D14" s="335"/>
      <c r="E14" s="336"/>
      <c r="F14" s="183" t="s">
        <v>440</v>
      </c>
      <c r="G14" s="183">
        <v>3</v>
      </c>
      <c r="H14" s="184" t="s">
        <v>260</v>
      </c>
      <c r="I14" s="188" t="str">
        <f>IF(AND('معلومات عن المرفق 1 '!$E$13=1,G14&gt;=1),'Data Validation Lists'!$B$12,IF(AND('معلومات عن المرفق 1 '!$E$13=2,G14&gt;=2),'Data Validation Lists'!$B$12,IF(AND('معلومات عن المرفق 1 '!$E$13=3,G14=3),'Data Validation Lists'!$B$12,'Data Validation Lists'!$B$13)))</f>
        <v>ينطبق - Applicable</v>
      </c>
      <c r="J14" s="172" t="s">
        <v>186</v>
      </c>
      <c r="K14" s="171" t="s">
        <v>246</v>
      </c>
      <c r="L14" s="165">
        <f t="shared" si="0"/>
        <v>3</v>
      </c>
      <c r="M14" s="166"/>
      <c r="N14" s="166"/>
      <c r="O14" s="215"/>
      <c r="P14" s="215"/>
      <c r="Q14" s="166"/>
      <c r="R14" s="167"/>
      <c r="S14" s="168"/>
    </row>
    <row r="15" spans="1:21" ht="148" x14ac:dyDescent="0.4">
      <c r="A15" s="164"/>
      <c r="B15" s="327"/>
      <c r="C15" s="339"/>
      <c r="D15" s="335"/>
      <c r="E15" s="336"/>
      <c r="F15" s="183" t="s">
        <v>440</v>
      </c>
      <c r="G15" s="183">
        <v>3</v>
      </c>
      <c r="H15" s="184" t="s">
        <v>261</v>
      </c>
      <c r="I15" s="188" t="str">
        <f>IF(AND('معلومات عن المرفق 1 '!$E$13=1,G15&gt;=1),'Data Validation Lists'!$B$12,IF(AND('معلومات عن المرفق 1 '!$E$13=2,G15&gt;=2),'Data Validation Lists'!$B$12,IF(AND('معلومات عن المرفق 1 '!$E$13=3,G15=3),'Data Validation Lists'!$B$12,'Data Validation Lists'!$B$13)))</f>
        <v>ينطبق - Applicable</v>
      </c>
      <c r="J15" s="172" t="s">
        <v>450</v>
      </c>
      <c r="K15" s="171" t="s">
        <v>246</v>
      </c>
      <c r="L15" s="165">
        <f t="shared" si="0"/>
        <v>3</v>
      </c>
      <c r="M15" s="166"/>
      <c r="N15" s="166"/>
      <c r="O15" s="215"/>
      <c r="P15" s="215"/>
      <c r="Q15" s="166"/>
      <c r="R15" s="167"/>
      <c r="S15" s="168"/>
    </row>
    <row r="16" spans="1:21" ht="74" x14ac:dyDescent="0.4">
      <c r="A16" s="164"/>
      <c r="B16" s="327"/>
      <c r="C16" s="339"/>
      <c r="D16" s="335"/>
      <c r="E16" s="336"/>
      <c r="F16" s="183" t="s">
        <v>440</v>
      </c>
      <c r="G16" s="183">
        <v>3</v>
      </c>
      <c r="H16" s="184" t="s">
        <v>262</v>
      </c>
      <c r="I16" s="188" t="str">
        <f>IF(AND('معلومات عن المرفق 1 '!$E$13=1,G16&gt;=1),'Data Validation Lists'!$B$12,IF(AND('معلومات عن المرفق 1 '!$E$13=2,G16&gt;=2),'Data Validation Lists'!$B$12,IF(AND('معلومات عن المرفق 1 '!$E$13=3,G16=3),'Data Validation Lists'!$B$12,'Data Validation Lists'!$B$13)))</f>
        <v>ينطبق - Applicable</v>
      </c>
      <c r="J16" s="172" t="s">
        <v>147</v>
      </c>
      <c r="K16" s="171" t="s">
        <v>246</v>
      </c>
      <c r="L16" s="165">
        <f t="shared" si="0"/>
        <v>3</v>
      </c>
      <c r="M16" s="166"/>
      <c r="N16" s="166"/>
      <c r="O16" s="215"/>
      <c r="P16" s="215"/>
      <c r="Q16" s="166"/>
      <c r="R16" s="167"/>
      <c r="S16" s="168"/>
    </row>
    <row r="17" spans="1:19" ht="74" x14ac:dyDescent="0.4">
      <c r="A17" s="164"/>
      <c r="B17" s="327"/>
      <c r="C17" s="339"/>
      <c r="D17" s="335"/>
      <c r="E17" s="336"/>
      <c r="F17" s="183" t="s">
        <v>440</v>
      </c>
      <c r="G17" s="183">
        <v>3</v>
      </c>
      <c r="H17" s="184" t="s">
        <v>263</v>
      </c>
      <c r="I17" s="188" t="str">
        <f>IF(AND('معلومات عن المرفق 1 '!$E$13=1,G17&gt;=1),'Data Validation Lists'!$B$12,IF(AND('معلومات عن المرفق 1 '!$E$13=2,G17&gt;=2),'Data Validation Lists'!$B$12,IF(AND('معلومات عن المرفق 1 '!$E$13=3,G17=3),'Data Validation Lists'!$B$12,'Data Validation Lists'!$B$13)))</f>
        <v>ينطبق - Applicable</v>
      </c>
      <c r="J17" s="172" t="s">
        <v>148</v>
      </c>
      <c r="K17" s="171" t="s">
        <v>246</v>
      </c>
      <c r="L17" s="165">
        <f t="shared" si="0"/>
        <v>3</v>
      </c>
      <c r="M17" s="166"/>
      <c r="N17" s="166"/>
      <c r="O17" s="215"/>
      <c r="P17" s="215"/>
      <c r="Q17" s="166"/>
      <c r="R17" s="167"/>
      <c r="S17" s="168"/>
    </row>
    <row r="18" spans="1:19" ht="74" x14ac:dyDescent="0.4">
      <c r="A18" s="164"/>
      <c r="B18" s="327"/>
      <c r="C18" s="339"/>
      <c r="D18" s="335"/>
      <c r="E18" s="336"/>
      <c r="F18" s="183" t="s">
        <v>440</v>
      </c>
      <c r="G18" s="183">
        <v>1</v>
      </c>
      <c r="H18" s="184" t="s">
        <v>264</v>
      </c>
      <c r="I18" s="188" t="str">
        <f>IF(AND('معلومات عن المرفق 1 '!$E$13=1,G18&gt;=1),'Data Validation Lists'!$B$12,IF(AND('معلومات عن المرفق 1 '!$E$13=2,G18&gt;=2),'Data Validation Lists'!$B$12,IF(AND('معلومات عن المرفق 1 '!$E$13=3,G18=3),'Data Validation Lists'!$B$12,'Data Validation Lists'!$B$13)))</f>
        <v>ينطبق - Applicable</v>
      </c>
      <c r="J18" s="172" t="s">
        <v>451</v>
      </c>
      <c r="K18" s="171" t="s">
        <v>246</v>
      </c>
      <c r="L18" s="165">
        <f t="shared" si="0"/>
        <v>3</v>
      </c>
      <c r="M18" s="166"/>
      <c r="N18" s="166"/>
      <c r="O18" s="215"/>
      <c r="P18" s="215"/>
      <c r="Q18" s="166"/>
      <c r="R18" s="167"/>
      <c r="S18" s="168"/>
    </row>
    <row r="19" spans="1:19" ht="129.5" x14ac:dyDescent="0.4">
      <c r="A19" s="164"/>
      <c r="B19" s="327"/>
      <c r="C19" s="339"/>
      <c r="D19" s="335"/>
      <c r="E19" s="336"/>
      <c r="F19" s="183" t="s">
        <v>440</v>
      </c>
      <c r="G19" s="183">
        <v>3</v>
      </c>
      <c r="H19" s="184" t="s">
        <v>265</v>
      </c>
      <c r="I19" s="188" t="str">
        <f>IF(AND('معلومات عن المرفق 1 '!$E$13=1,G19&gt;=1),'Data Validation Lists'!$B$12,IF(AND('معلومات عن المرفق 1 '!$E$13=2,G19&gt;=2),'Data Validation Lists'!$B$12,IF(AND('معلومات عن المرفق 1 '!$E$13=3,G19=3),'Data Validation Lists'!$B$12,'Data Validation Lists'!$B$13)))</f>
        <v>ينطبق - Applicable</v>
      </c>
      <c r="J19" s="172" t="s">
        <v>268</v>
      </c>
      <c r="K19" s="171" t="s">
        <v>246</v>
      </c>
      <c r="L19" s="165">
        <f t="shared" si="0"/>
        <v>3</v>
      </c>
      <c r="M19" s="166"/>
      <c r="N19" s="166"/>
      <c r="O19" s="215"/>
      <c r="P19" s="215"/>
      <c r="Q19" s="166"/>
      <c r="R19" s="167"/>
      <c r="S19" s="168"/>
    </row>
    <row r="20" spans="1:19" ht="111" x14ac:dyDescent="0.4">
      <c r="A20" s="164"/>
      <c r="B20" s="327"/>
      <c r="C20" s="340"/>
      <c r="D20" s="337"/>
      <c r="E20" s="338"/>
      <c r="F20" s="183" t="s">
        <v>440</v>
      </c>
      <c r="G20" s="183">
        <v>3</v>
      </c>
      <c r="H20" s="184" t="s">
        <v>266</v>
      </c>
      <c r="I20" s="188" t="str">
        <f>IF(AND('معلومات عن المرفق 1 '!$E$13=1,G20&gt;=1),'Data Validation Lists'!$B$12,IF(AND('معلومات عن المرفق 1 '!$E$13=2,G20&gt;=2),'Data Validation Lists'!$B$12,IF(AND('معلومات عن المرفق 1 '!$E$13=3,G20=3),'Data Validation Lists'!$B$12,'Data Validation Lists'!$B$13)))</f>
        <v>ينطبق - Applicable</v>
      </c>
      <c r="J20" s="172" t="s">
        <v>60</v>
      </c>
      <c r="K20" s="171" t="s">
        <v>246</v>
      </c>
      <c r="L20" s="165">
        <f t="shared" si="0"/>
        <v>3</v>
      </c>
      <c r="M20" s="166"/>
      <c r="N20" s="166"/>
      <c r="O20" s="215"/>
      <c r="P20" s="215"/>
      <c r="Q20" s="166"/>
      <c r="R20" s="167"/>
      <c r="S20" s="168"/>
    </row>
    <row r="21" spans="1:19" ht="92.5" x14ac:dyDescent="0.4">
      <c r="A21" s="164"/>
      <c r="B21" s="327"/>
      <c r="C21" s="329" t="s">
        <v>38</v>
      </c>
      <c r="D21" s="341" t="s">
        <v>61</v>
      </c>
      <c r="E21" s="342"/>
      <c r="F21" s="183" t="s">
        <v>439</v>
      </c>
      <c r="G21" s="183">
        <v>3</v>
      </c>
      <c r="H21" s="184" t="s">
        <v>13</v>
      </c>
      <c r="I21" s="188" t="str">
        <f>IF(AND('معلومات عن المرفق 1 '!$E$13=1,G21&gt;=1),'Data Validation Lists'!$B$12,IF(AND('معلومات عن المرفق 1 '!$E$13=2,G21&gt;=2),'Data Validation Lists'!$B$12,IF(AND('معلومات عن المرفق 1 '!$E$13=3,G21=3),'Data Validation Lists'!$B$12,'Data Validation Lists'!$B$13)))</f>
        <v>ينطبق - Applicable</v>
      </c>
      <c r="J21" s="172" t="s">
        <v>452</v>
      </c>
      <c r="K21" s="171" t="str">
        <f>IF(L21=3,"مطبق كليًا  - Implemented",IF(L21=0,"لاينطبق على الجهة  - Not Applicable",IF(L21=1,"غير مطبق  - Not Implemented",IF(3&lt;L21&gt;1,"مطبق جزئيًا  - Partially Implemented"," "))))</f>
        <v>مطبق كليًا  - Implemented</v>
      </c>
      <c r="L21" s="165">
        <f>IFERROR(AVERAGEIFS(L22:L25,I22:I25,"&lt;&gt;لا ينطبق - Not Applicable",L22:L25,"&lt;&gt;0"),AVERAGEIF(I22:I25,"&lt;&gt;لا ينطبق - Not Applicable",L22:L25))</f>
        <v>3</v>
      </c>
      <c r="M21" s="166"/>
      <c r="N21" s="166"/>
      <c r="O21" s="215"/>
      <c r="P21" s="215"/>
      <c r="Q21" s="166"/>
      <c r="R21" s="167"/>
      <c r="S21" s="168"/>
    </row>
    <row r="22" spans="1:19" ht="55.5" x14ac:dyDescent="0.4">
      <c r="A22" s="164"/>
      <c r="B22" s="327"/>
      <c r="C22" s="330"/>
      <c r="D22" s="343"/>
      <c r="E22" s="344"/>
      <c r="F22" s="183" t="s">
        <v>440</v>
      </c>
      <c r="G22" s="183">
        <v>3</v>
      </c>
      <c r="H22" s="184" t="s">
        <v>269</v>
      </c>
      <c r="I22" s="188" t="str">
        <f>IF(AND('معلومات عن المرفق 1 '!$E$13=1,G22&gt;=1),'Data Validation Lists'!$B$12,IF(AND('معلومات عن المرفق 1 '!$E$13=2,G22&gt;=2),'Data Validation Lists'!$B$12,IF(AND('معلومات عن المرفق 1 '!$E$13=3,G22=3),'Data Validation Lists'!$B$12,'Data Validation Lists'!$B$13)))</f>
        <v>ينطبق - Applicable</v>
      </c>
      <c r="J22" s="172" t="s">
        <v>149</v>
      </c>
      <c r="K22" s="171" t="s">
        <v>246</v>
      </c>
      <c r="L22" s="165">
        <f t="shared" si="0"/>
        <v>3</v>
      </c>
      <c r="M22" s="166"/>
      <c r="N22" s="166"/>
      <c r="O22" s="215"/>
      <c r="P22" s="215"/>
      <c r="Q22" s="166"/>
      <c r="R22" s="167"/>
      <c r="S22" s="168"/>
    </row>
    <row r="23" spans="1:19" ht="166.5" x14ac:dyDescent="0.4">
      <c r="A23" s="164"/>
      <c r="B23" s="327"/>
      <c r="C23" s="330"/>
      <c r="D23" s="343"/>
      <c r="E23" s="344"/>
      <c r="F23" s="183" t="s">
        <v>440</v>
      </c>
      <c r="G23" s="183">
        <v>2</v>
      </c>
      <c r="H23" s="184" t="s">
        <v>270</v>
      </c>
      <c r="I23" s="188" t="str">
        <f>IF(AND('معلومات عن المرفق 1 '!$E$13=1,G23&gt;=1),'Data Validation Lists'!$B$12,IF(AND('معلومات عن المرفق 1 '!$E$13=2,G23&gt;=2),'Data Validation Lists'!$B$12,IF(AND('معلومات عن المرفق 1 '!$E$13=3,G23=3),'Data Validation Lists'!$B$12,'Data Validation Lists'!$B$13)))</f>
        <v>ينطبق - Applicable</v>
      </c>
      <c r="J23" s="172" t="s">
        <v>274</v>
      </c>
      <c r="K23" s="171" t="s">
        <v>246</v>
      </c>
      <c r="L23" s="165">
        <f t="shared" si="0"/>
        <v>3</v>
      </c>
      <c r="M23" s="166"/>
      <c r="N23" s="166"/>
      <c r="O23" s="215"/>
      <c r="P23" s="215"/>
      <c r="Q23" s="166"/>
      <c r="R23" s="167"/>
      <c r="S23" s="168"/>
    </row>
    <row r="24" spans="1:19" ht="74" x14ac:dyDescent="0.4">
      <c r="A24" s="164"/>
      <c r="B24" s="327"/>
      <c r="C24" s="330"/>
      <c r="D24" s="343"/>
      <c r="E24" s="344"/>
      <c r="F24" s="183" t="s">
        <v>440</v>
      </c>
      <c r="G24" s="183">
        <v>3</v>
      </c>
      <c r="H24" s="184" t="s">
        <v>271</v>
      </c>
      <c r="I24" s="188" t="str">
        <f>IF(AND('معلومات عن المرفق 1 '!$E$13=1,G24&gt;=1),'Data Validation Lists'!$B$12,IF(AND('معلومات عن المرفق 1 '!$E$13=2,G24&gt;=2),'Data Validation Lists'!$B$12,IF(AND('معلومات عن المرفق 1 '!$E$13=3,G24=3),'Data Validation Lists'!$B$12,'Data Validation Lists'!$B$13)))</f>
        <v>ينطبق - Applicable</v>
      </c>
      <c r="J24" s="172" t="s">
        <v>273</v>
      </c>
      <c r="K24" s="171" t="s">
        <v>246</v>
      </c>
      <c r="L24" s="165">
        <f t="shared" si="0"/>
        <v>3</v>
      </c>
      <c r="M24" s="166"/>
      <c r="N24" s="166"/>
      <c r="O24" s="215"/>
      <c r="P24" s="215"/>
      <c r="Q24" s="166"/>
      <c r="R24" s="167"/>
      <c r="S24" s="168"/>
    </row>
    <row r="25" spans="1:19" ht="74" x14ac:dyDescent="0.4">
      <c r="A25" s="164"/>
      <c r="B25" s="327"/>
      <c r="C25" s="330"/>
      <c r="D25" s="343"/>
      <c r="E25" s="344"/>
      <c r="F25" s="183" t="s">
        <v>440</v>
      </c>
      <c r="G25" s="183">
        <v>2</v>
      </c>
      <c r="H25" s="184" t="s">
        <v>272</v>
      </c>
      <c r="I25" s="188" t="str">
        <f>IF(AND('معلومات عن المرفق 1 '!$E$13=1,G25&gt;=1),'Data Validation Lists'!$B$12,IF(AND('معلومات عن المرفق 1 '!$E$13=2,G25&gt;=2),'Data Validation Lists'!$B$12,IF(AND('معلومات عن المرفق 1 '!$E$13=3,G25=3),'Data Validation Lists'!$B$12,'Data Validation Lists'!$B$13)))</f>
        <v>ينطبق - Applicable</v>
      </c>
      <c r="J25" s="172" t="s">
        <v>62</v>
      </c>
      <c r="K25" s="171" t="s">
        <v>246</v>
      </c>
      <c r="L25" s="165">
        <f t="shared" si="0"/>
        <v>3</v>
      </c>
      <c r="M25" s="166"/>
      <c r="N25" s="166"/>
      <c r="O25" s="215"/>
      <c r="P25" s="215"/>
      <c r="Q25" s="166"/>
      <c r="R25" s="167"/>
      <c r="S25" s="168"/>
    </row>
    <row r="26" spans="1:19" ht="92.5" x14ac:dyDescent="0.4">
      <c r="A26" s="164"/>
      <c r="B26" s="327"/>
      <c r="C26" s="331"/>
      <c r="D26" s="345"/>
      <c r="E26" s="346"/>
      <c r="F26" s="183" t="s">
        <v>439</v>
      </c>
      <c r="G26" s="183">
        <v>2</v>
      </c>
      <c r="H26" s="184" t="s">
        <v>24</v>
      </c>
      <c r="I26" s="188" t="str">
        <f>IF(AND('معلومات عن المرفق 1 '!$E$13=1,G26&gt;=1),'Data Validation Lists'!$B$12,IF(AND('معلومات عن المرفق 1 '!$E$13=2,G26&gt;=2),'Data Validation Lists'!$B$12,IF(AND('معلومات عن المرفق 1 '!$E$13=3,G26=3),'Data Validation Lists'!$B$12,'Data Validation Lists'!$B$13)))</f>
        <v>ينطبق - Applicable</v>
      </c>
      <c r="J26" s="172" t="s">
        <v>187</v>
      </c>
      <c r="K26" s="171" t="s">
        <v>246</v>
      </c>
      <c r="L26" s="165">
        <f t="shared" si="0"/>
        <v>3</v>
      </c>
      <c r="M26" s="166"/>
      <c r="N26" s="166"/>
      <c r="O26" s="215"/>
      <c r="P26" s="215"/>
      <c r="Q26" s="166"/>
      <c r="R26" s="167"/>
      <c r="S26" s="168"/>
    </row>
    <row r="27" spans="1:19" ht="111" x14ac:dyDescent="0.4">
      <c r="A27" s="164"/>
      <c r="B27" s="327"/>
      <c r="C27" s="329" t="s">
        <v>275</v>
      </c>
      <c r="D27" s="332" t="s">
        <v>63</v>
      </c>
      <c r="E27" s="332"/>
      <c r="F27" s="183" t="s">
        <v>439</v>
      </c>
      <c r="G27" s="183">
        <v>3</v>
      </c>
      <c r="H27" s="184" t="s">
        <v>14</v>
      </c>
      <c r="I27" s="188" t="str">
        <f>IF(AND('معلومات عن المرفق 1 '!$E$13=1,G27&gt;=1),'Data Validation Lists'!$B$12,IF(AND('معلومات عن المرفق 1 '!$E$13=2,G27&gt;=2),'Data Validation Lists'!$B$12,IF(AND('معلومات عن المرفق 1 '!$E$13=3,G27=3),'Data Validation Lists'!$B$12,'Data Validation Lists'!$B$13)))</f>
        <v>ينطبق - Applicable</v>
      </c>
      <c r="J27" s="172" t="s">
        <v>188</v>
      </c>
      <c r="K27" s="171" t="s">
        <v>246</v>
      </c>
      <c r="L27" s="165">
        <f t="shared" si="0"/>
        <v>3</v>
      </c>
      <c r="M27" s="166"/>
      <c r="N27" s="166"/>
      <c r="O27" s="215"/>
      <c r="P27" s="215"/>
      <c r="Q27" s="166"/>
      <c r="R27" s="167"/>
      <c r="S27" s="168"/>
    </row>
    <row r="28" spans="1:19" ht="74" x14ac:dyDescent="0.4">
      <c r="A28" s="164"/>
      <c r="B28" s="327"/>
      <c r="C28" s="330"/>
      <c r="D28" s="332"/>
      <c r="E28" s="332"/>
      <c r="F28" s="183" t="s">
        <v>439</v>
      </c>
      <c r="G28" s="183">
        <v>3</v>
      </c>
      <c r="H28" s="184" t="s">
        <v>25</v>
      </c>
      <c r="I28" s="188" t="str">
        <f>IF(AND('معلومات عن المرفق 1 '!$E$13=1,G28&gt;=1),'Data Validation Lists'!$B$12,IF(AND('معلومات عن المرفق 1 '!$E$13=2,G28&gt;=2),'Data Validation Lists'!$B$12,IF(AND('معلومات عن المرفق 1 '!$E$13=3,G28=3),'Data Validation Lists'!$B$12,'Data Validation Lists'!$B$13)))</f>
        <v>ينطبق - Applicable</v>
      </c>
      <c r="J28" s="172" t="s">
        <v>150</v>
      </c>
      <c r="K28" s="171" t="s">
        <v>246</v>
      </c>
      <c r="L28" s="165">
        <f t="shared" si="0"/>
        <v>3</v>
      </c>
      <c r="M28" s="166"/>
      <c r="N28" s="166"/>
      <c r="O28" s="215"/>
      <c r="P28" s="215"/>
      <c r="Q28" s="166"/>
      <c r="R28" s="167"/>
      <c r="S28" s="168"/>
    </row>
    <row r="29" spans="1:19" ht="92.5" x14ac:dyDescent="0.4">
      <c r="A29" s="164"/>
      <c r="B29" s="327"/>
      <c r="C29" s="330"/>
      <c r="D29" s="332"/>
      <c r="E29" s="332"/>
      <c r="F29" s="183" t="s">
        <v>439</v>
      </c>
      <c r="G29" s="183">
        <v>3</v>
      </c>
      <c r="H29" s="184" t="s">
        <v>276</v>
      </c>
      <c r="I29" s="188" t="str">
        <f>IF(AND('معلومات عن المرفق 1 '!$E$13=1,G29&gt;=1),'Data Validation Lists'!$B$12,IF(AND('معلومات عن المرفق 1 '!$E$13=2,G29&gt;=2),'Data Validation Lists'!$B$12,IF(AND('معلومات عن المرفق 1 '!$E$13=3,G29=3),'Data Validation Lists'!$B$12,'Data Validation Lists'!$B$13)))</f>
        <v>ينطبق - Applicable</v>
      </c>
      <c r="J29" s="172" t="s">
        <v>455</v>
      </c>
      <c r="K29" s="171" t="str">
        <f>IF(L29=3,"مطبق كليًا  - Implemented",IF(L29=0,"لاينطبق على الجهة  - Not Applicable",IF(L29=1,"غير مطبق  - Not Implemented",IF(3&lt;L29&gt;1,"مطبق جزئيًا  - Partially Implemented"," "))))</f>
        <v>مطبق كليًا  - Implemented</v>
      </c>
      <c r="L29" s="165">
        <f>IFERROR(AVERAGEIFS(L30:L34,I30:I34,"&lt;&gt;لا ينطبق - Not Applicable",L30:L34,"&lt;&gt;0"),AVERAGEIF(I30:I34,"&lt;&gt;لا ينطبق - Not Applicable",L30:L33))</f>
        <v>3</v>
      </c>
      <c r="M29" s="166"/>
      <c r="N29" s="166"/>
      <c r="O29" s="215"/>
      <c r="P29" s="215"/>
      <c r="Q29" s="166"/>
      <c r="R29" s="167"/>
      <c r="S29" s="168"/>
    </row>
    <row r="30" spans="1:19" ht="37" x14ac:dyDescent="0.4">
      <c r="A30" s="164"/>
      <c r="B30" s="327"/>
      <c r="C30" s="330"/>
      <c r="D30" s="332"/>
      <c r="E30" s="332"/>
      <c r="F30" s="183" t="s">
        <v>440</v>
      </c>
      <c r="G30" s="183">
        <v>3</v>
      </c>
      <c r="H30" s="184" t="s">
        <v>277</v>
      </c>
      <c r="I30" s="188" t="str">
        <f>IF(AND('معلومات عن المرفق 1 '!$E$13=1,G30&gt;=1),'Data Validation Lists'!$B$12,IF(AND('معلومات عن المرفق 1 '!$E$13=2,G30&gt;=2),'Data Validation Lists'!$B$12,IF(AND('معلومات عن المرفق 1 '!$E$13=3,G30=3),'Data Validation Lists'!$B$12,'Data Validation Lists'!$B$13)))</f>
        <v>ينطبق - Applicable</v>
      </c>
      <c r="J30" s="172" t="s">
        <v>64</v>
      </c>
      <c r="K30" s="171" t="s">
        <v>246</v>
      </c>
      <c r="L30" s="165">
        <f t="shared" si="0"/>
        <v>3</v>
      </c>
      <c r="M30" s="166"/>
      <c r="N30" s="166"/>
      <c r="O30" s="215"/>
      <c r="P30" s="215"/>
      <c r="Q30" s="166"/>
      <c r="R30" s="167"/>
      <c r="S30" s="168"/>
    </row>
    <row r="31" spans="1:19" ht="74" x14ac:dyDescent="0.4">
      <c r="A31" s="164"/>
      <c r="B31" s="327"/>
      <c r="C31" s="330"/>
      <c r="D31" s="332"/>
      <c r="E31" s="332"/>
      <c r="F31" s="183" t="s">
        <v>440</v>
      </c>
      <c r="G31" s="183">
        <v>2</v>
      </c>
      <c r="H31" s="184" t="s">
        <v>278</v>
      </c>
      <c r="I31" s="188" t="str">
        <f>IF(AND('معلومات عن المرفق 1 '!$E$13=1,G31&gt;=1),'Data Validation Lists'!$B$12,IF(AND('معلومات عن المرفق 1 '!$E$13=2,G31&gt;=2),'Data Validation Lists'!$B$12,IF(AND('معلومات عن المرفق 1 '!$E$13=3,G31=3),'Data Validation Lists'!$B$12,'Data Validation Lists'!$B$13)))</f>
        <v>ينطبق - Applicable</v>
      </c>
      <c r="J31" s="172" t="s">
        <v>151</v>
      </c>
      <c r="K31" s="171" t="s">
        <v>246</v>
      </c>
      <c r="L31" s="165">
        <f t="shared" si="0"/>
        <v>3</v>
      </c>
      <c r="M31" s="166"/>
      <c r="N31" s="166"/>
      <c r="O31" s="215"/>
      <c r="P31" s="215"/>
      <c r="Q31" s="166"/>
      <c r="R31" s="167"/>
      <c r="S31" s="168"/>
    </row>
    <row r="32" spans="1:19" ht="111" x14ac:dyDescent="0.4">
      <c r="A32" s="164"/>
      <c r="B32" s="327"/>
      <c r="C32" s="330"/>
      <c r="D32" s="332"/>
      <c r="E32" s="332"/>
      <c r="F32" s="183" t="s">
        <v>440</v>
      </c>
      <c r="G32" s="183">
        <v>2</v>
      </c>
      <c r="H32" s="184" t="s">
        <v>279</v>
      </c>
      <c r="I32" s="188" t="str">
        <f>IF(AND('معلومات عن المرفق 1 '!$E$13=1,G32&gt;=1),'Data Validation Lists'!$B$12,IF(AND('معلومات عن المرفق 1 '!$E$13=2,G32&gt;=2),'Data Validation Lists'!$B$12,IF(AND('معلومات عن المرفق 1 '!$E$13=3,G32=3),'Data Validation Lists'!$B$12,'Data Validation Lists'!$B$13)))</f>
        <v>ينطبق - Applicable</v>
      </c>
      <c r="J32" s="172" t="s">
        <v>453</v>
      </c>
      <c r="K32" s="171" t="s">
        <v>246</v>
      </c>
      <c r="L32" s="165">
        <f t="shared" si="0"/>
        <v>3</v>
      </c>
      <c r="M32" s="166"/>
      <c r="N32" s="166"/>
      <c r="O32" s="215"/>
      <c r="P32" s="215"/>
      <c r="Q32" s="166"/>
      <c r="R32" s="167"/>
      <c r="S32" s="168"/>
    </row>
    <row r="33" spans="1:19" ht="37" x14ac:dyDescent="0.4">
      <c r="A33" s="164"/>
      <c r="B33" s="327"/>
      <c r="C33" s="330"/>
      <c r="D33" s="332"/>
      <c r="E33" s="332"/>
      <c r="F33" s="183" t="s">
        <v>440</v>
      </c>
      <c r="G33" s="183">
        <v>3</v>
      </c>
      <c r="H33" s="184" t="s">
        <v>280</v>
      </c>
      <c r="I33" s="188" t="str">
        <f>IF(AND('معلومات عن المرفق 1 '!$E$13=1,G33&gt;=1),'Data Validation Lists'!$B$12,IF(AND('معلومات عن المرفق 1 '!$E$13=2,G33&gt;=2),'Data Validation Lists'!$B$12,IF(AND('معلومات عن المرفق 1 '!$E$13=3,G33=3),'Data Validation Lists'!$B$12,'Data Validation Lists'!$B$13)))</f>
        <v>ينطبق - Applicable</v>
      </c>
      <c r="J33" s="172" t="s">
        <v>189</v>
      </c>
      <c r="K33" s="171" t="s">
        <v>246</v>
      </c>
      <c r="L33" s="165">
        <f t="shared" si="0"/>
        <v>3</v>
      </c>
      <c r="M33" s="166"/>
      <c r="N33" s="166"/>
      <c r="O33" s="215"/>
      <c r="P33" s="215"/>
      <c r="Q33" s="166"/>
      <c r="R33" s="167"/>
      <c r="S33" s="168"/>
    </row>
    <row r="34" spans="1:19" ht="55.5" x14ac:dyDescent="0.4">
      <c r="A34" s="164"/>
      <c r="B34" s="327"/>
      <c r="C34" s="330"/>
      <c r="D34" s="332"/>
      <c r="E34" s="332"/>
      <c r="F34" s="183" t="s">
        <v>440</v>
      </c>
      <c r="G34" s="183">
        <v>2</v>
      </c>
      <c r="H34" s="184" t="s">
        <v>281</v>
      </c>
      <c r="I34" s="188" t="str">
        <f>IF(AND('معلومات عن المرفق 1 '!$E$13=1,G34&gt;=1),'Data Validation Lists'!$B$12,IF(AND('معلومات عن المرفق 1 '!$E$13=2,G34&gt;=2),'Data Validation Lists'!$B$12,IF(AND('معلومات عن المرفق 1 '!$E$13=3,G34=3),'Data Validation Lists'!$B$12,'Data Validation Lists'!$B$13)))</f>
        <v>ينطبق - Applicable</v>
      </c>
      <c r="J34" s="172" t="s">
        <v>454</v>
      </c>
      <c r="K34" s="171" t="s">
        <v>246</v>
      </c>
      <c r="L34" s="165">
        <f t="shared" si="0"/>
        <v>3</v>
      </c>
      <c r="M34" s="166"/>
      <c r="N34" s="166"/>
      <c r="O34" s="215"/>
      <c r="P34" s="215"/>
      <c r="Q34" s="166"/>
      <c r="R34" s="167"/>
      <c r="S34" s="168"/>
    </row>
    <row r="35" spans="1:19" ht="92.5" x14ac:dyDescent="0.4">
      <c r="A35" s="164"/>
      <c r="B35" s="327"/>
      <c r="C35" s="331"/>
      <c r="D35" s="332"/>
      <c r="E35" s="332"/>
      <c r="F35" s="183" t="s">
        <v>439</v>
      </c>
      <c r="G35" s="183">
        <v>2</v>
      </c>
      <c r="H35" s="184" t="s">
        <v>282</v>
      </c>
      <c r="I35" s="188" t="str">
        <f>IF(AND('معلومات عن المرفق 1 '!$E$13=1,G35&gt;=1),'Data Validation Lists'!$B$12,IF(AND('معلومات عن المرفق 1 '!$E$13=2,G35&gt;=2),'Data Validation Lists'!$B$12,IF(AND('معلومات عن المرفق 1 '!$E$13=3,G35=3),'Data Validation Lists'!$B$12,'Data Validation Lists'!$B$13)))</f>
        <v>ينطبق - Applicable</v>
      </c>
      <c r="J35" s="172" t="s">
        <v>152</v>
      </c>
      <c r="K35" s="171" t="s">
        <v>246</v>
      </c>
      <c r="L35" s="165">
        <f t="shared" si="0"/>
        <v>3</v>
      </c>
      <c r="M35" s="166"/>
      <c r="N35" s="166"/>
      <c r="O35" s="215"/>
      <c r="P35" s="215"/>
      <c r="Q35" s="166"/>
      <c r="R35" s="167"/>
      <c r="S35" s="168"/>
    </row>
    <row r="36" spans="1:19" ht="92.5" x14ac:dyDescent="0.4">
      <c r="A36" s="164"/>
      <c r="B36" s="327"/>
      <c r="C36" s="329" t="s">
        <v>283</v>
      </c>
      <c r="D36" s="332" t="s">
        <v>65</v>
      </c>
      <c r="E36" s="332"/>
      <c r="F36" s="183" t="s">
        <v>439</v>
      </c>
      <c r="G36" s="183">
        <v>3</v>
      </c>
      <c r="H36" s="184" t="s">
        <v>15</v>
      </c>
      <c r="I36" s="188" t="str">
        <f>IF(AND('معلومات عن المرفق 1 '!$E$13=1,G36&gt;=1),'Data Validation Lists'!$B$12,IF(AND('معلومات عن المرفق 1 '!$E$13=2,G36&gt;=2),'Data Validation Lists'!$B$12,IF(AND('معلومات عن المرفق 1 '!$E$13=3,G36=3),'Data Validation Lists'!$B$12,'Data Validation Lists'!$B$13)))</f>
        <v>ينطبق - Applicable</v>
      </c>
      <c r="J36" s="172" t="s">
        <v>252</v>
      </c>
      <c r="K36" s="171" t="s">
        <v>246</v>
      </c>
      <c r="L36" s="165">
        <f t="shared" si="0"/>
        <v>3</v>
      </c>
      <c r="M36" s="166"/>
      <c r="N36" s="166"/>
      <c r="O36" s="215"/>
      <c r="P36" s="215"/>
      <c r="Q36" s="166"/>
      <c r="R36" s="167"/>
      <c r="S36" s="168"/>
    </row>
    <row r="37" spans="1:19" ht="111" x14ac:dyDescent="0.4">
      <c r="A37" s="164"/>
      <c r="B37" s="327"/>
      <c r="C37" s="331"/>
      <c r="D37" s="332"/>
      <c r="E37" s="332"/>
      <c r="F37" s="183" t="s">
        <v>439</v>
      </c>
      <c r="G37" s="183">
        <v>3</v>
      </c>
      <c r="H37" s="184" t="s">
        <v>26</v>
      </c>
      <c r="I37" s="188" t="str">
        <f>IF(AND('معلومات عن المرفق 1 '!$E$13=1,G37&gt;=1),'Data Validation Lists'!$B$12,IF(AND('معلومات عن المرفق 1 '!$E$13=2,G37&gt;=2),'Data Validation Lists'!$B$12,IF(AND('معلومات عن المرفق 1 '!$E$13=3,G37=3),'Data Validation Lists'!$B$12,'Data Validation Lists'!$B$13)))</f>
        <v>ينطبق - Applicable</v>
      </c>
      <c r="J37" s="172" t="s">
        <v>446</v>
      </c>
      <c r="K37" s="171" t="s">
        <v>246</v>
      </c>
      <c r="L37" s="165">
        <f t="shared" si="0"/>
        <v>3</v>
      </c>
      <c r="M37" s="166"/>
      <c r="N37" s="166"/>
      <c r="O37" s="215"/>
      <c r="P37" s="215"/>
      <c r="Q37" s="166"/>
      <c r="R37" s="167"/>
      <c r="S37" s="168"/>
    </row>
    <row r="38" spans="1:19" ht="166.5" x14ac:dyDescent="0.4">
      <c r="A38" s="164"/>
      <c r="B38" s="327"/>
      <c r="C38" s="329" t="s">
        <v>284</v>
      </c>
      <c r="D38" s="332" t="s">
        <v>66</v>
      </c>
      <c r="E38" s="332"/>
      <c r="F38" s="183" t="s">
        <v>439</v>
      </c>
      <c r="G38" s="183">
        <v>2</v>
      </c>
      <c r="H38" s="184" t="s">
        <v>16</v>
      </c>
      <c r="I38" s="188" t="str">
        <f>IF(AND('معلومات عن المرفق 1 '!$E$13=1,G38&gt;=1),'Data Validation Lists'!$B$12,IF(AND('معلومات عن المرفق 1 '!$E$13=2,G38&gt;=2),'Data Validation Lists'!$B$12,IF(AND('معلومات عن المرفق 1 '!$E$13=3,G38=3),'Data Validation Lists'!$B$12,'Data Validation Lists'!$B$13)))</f>
        <v>ينطبق - Applicable</v>
      </c>
      <c r="J38" s="172" t="s">
        <v>285</v>
      </c>
      <c r="K38" s="171" t="s">
        <v>246</v>
      </c>
      <c r="L38" s="165">
        <f t="shared" si="0"/>
        <v>3</v>
      </c>
      <c r="M38" s="166"/>
      <c r="N38" s="166"/>
      <c r="O38" s="215"/>
      <c r="P38" s="215"/>
      <c r="Q38" s="166"/>
      <c r="R38" s="167"/>
      <c r="S38" s="168"/>
    </row>
    <row r="39" spans="1:19" ht="92.5" x14ac:dyDescent="0.4">
      <c r="A39" s="164"/>
      <c r="B39" s="327"/>
      <c r="C39" s="331"/>
      <c r="D39" s="332"/>
      <c r="E39" s="332"/>
      <c r="F39" s="183" t="s">
        <v>439</v>
      </c>
      <c r="G39" s="183">
        <v>2</v>
      </c>
      <c r="H39" s="184" t="s">
        <v>27</v>
      </c>
      <c r="I39" s="188" t="str">
        <f>IF(AND('معلومات عن المرفق 1 '!$E$13=1,G39&gt;=1),'Data Validation Lists'!$B$12,IF(AND('معلومات عن المرفق 1 '!$E$13=2,G39&gt;=2),'Data Validation Lists'!$B$12,IF(AND('معلومات عن المرفق 1 '!$E$13=3,G39=3),'Data Validation Lists'!$B$12,'Data Validation Lists'!$B$13)))</f>
        <v>ينطبق - Applicable</v>
      </c>
      <c r="J39" s="172" t="s">
        <v>286</v>
      </c>
      <c r="K39" s="171" t="s">
        <v>246</v>
      </c>
      <c r="L39" s="165">
        <f t="shared" si="0"/>
        <v>3</v>
      </c>
      <c r="M39" s="166"/>
      <c r="N39" s="166"/>
      <c r="O39" s="215"/>
      <c r="P39" s="215"/>
      <c r="Q39" s="166"/>
      <c r="R39" s="167"/>
      <c r="S39" s="168"/>
    </row>
    <row r="40" spans="1:19" ht="74" x14ac:dyDescent="0.4">
      <c r="A40" s="164"/>
      <c r="B40" s="327"/>
      <c r="C40" s="329" t="s">
        <v>287</v>
      </c>
      <c r="D40" s="341" t="s">
        <v>67</v>
      </c>
      <c r="E40" s="342"/>
      <c r="F40" s="183" t="s">
        <v>439</v>
      </c>
      <c r="G40" s="183">
        <v>3</v>
      </c>
      <c r="H40" s="184" t="s">
        <v>17</v>
      </c>
      <c r="I40" s="188" t="str">
        <f>IF(AND('معلومات عن المرفق 1 '!$E$13=1,G40&gt;=1),'Data Validation Lists'!$B$12,IF(AND('معلومات عن المرفق 1 '!$E$13=2,G40&gt;=2),'Data Validation Lists'!$B$12,IF(AND('معلومات عن المرفق 1 '!$E$13=3,G40=3),'Data Validation Lists'!$B$12,'Data Validation Lists'!$B$13)))</f>
        <v>ينطبق - Applicable</v>
      </c>
      <c r="J40" s="172" t="s">
        <v>190</v>
      </c>
      <c r="K40" s="171" t="s">
        <v>246</v>
      </c>
      <c r="L40" s="165">
        <f t="shared" si="0"/>
        <v>3</v>
      </c>
      <c r="M40" s="166"/>
      <c r="N40" s="166"/>
      <c r="O40" s="215"/>
      <c r="P40" s="215"/>
      <c r="Q40" s="166"/>
      <c r="R40" s="167"/>
      <c r="S40" s="168"/>
    </row>
    <row r="41" spans="1:19" ht="92.5" x14ac:dyDescent="0.4">
      <c r="A41" s="164"/>
      <c r="B41" s="327"/>
      <c r="C41" s="330"/>
      <c r="D41" s="343"/>
      <c r="E41" s="344"/>
      <c r="F41" s="183" t="s">
        <v>439</v>
      </c>
      <c r="G41" s="183">
        <v>2</v>
      </c>
      <c r="H41" s="184" t="s">
        <v>29</v>
      </c>
      <c r="I41" s="188" t="str">
        <f>IF(AND('معلومات عن المرفق 1 '!$E$13=1,G41&gt;=1),'Data Validation Lists'!$B$12,IF(AND('معلومات عن المرفق 1 '!$E$13=2,G41&gt;=2),'Data Validation Lists'!$B$12,IF(AND('معلومات عن المرفق 1 '!$E$13=3,G41=3),'Data Validation Lists'!$B$12,'Data Validation Lists'!$B$13)))</f>
        <v>ينطبق - Applicable</v>
      </c>
      <c r="J41" s="172" t="s">
        <v>290</v>
      </c>
      <c r="K41" s="171" t="str">
        <f>IF(L41=3,"مطبق كليًا  - Implemented",IF(L41=0,"لاينطبق على الجهة  - Not Applicable",IF(L41=1,"غير مطبق  - Not Implemented",IF(3&lt;L41&gt;1,"مطبق جزئيًا  - Partially Implemented"," "))))</f>
        <v>مطبق كليًا  - Implemented</v>
      </c>
      <c r="L41" s="165">
        <f>IFERROR(IFERROR(AVERAGEIFS(L42:L43,I42:I43,"&lt;&gt;لا ينطبق - Not Applicable",L42:L43,"&lt;&gt;0"),IFERROR(AVERAGEIF(I42:I43,"&lt;&gt;لا ينطبق - Not Applicable",L42:L43),AVERAGEIF(L42:L43,"&lt;&gt;0",L42:L43))),0)</f>
        <v>3</v>
      </c>
      <c r="M41" s="166"/>
      <c r="N41" s="166"/>
      <c r="O41" s="215"/>
      <c r="P41" s="215"/>
      <c r="Q41" s="166"/>
      <c r="R41" s="167"/>
      <c r="S41" s="168"/>
    </row>
    <row r="42" spans="1:19" ht="129.5" x14ac:dyDescent="0.4">
      <c r="A42" s="164"/>
      <c r="B42" s="327"/>
      <c r="C42" s="330"/>
      <c r="D42" s="343"/>
      <c r="E42" s="344"/>
      <c r="F42" s="183" t="s">
        <v>440</v>
      </c>
      <c r="G42" s="183">
        <v>2</v>
      </c>
      <c r="H42" s="184" t="s">
        <v>250</v>
      </c>
      <c r="I42" s="188" t="str">
        <f>IF(AND('معلومات عن المرفق 1 '!$E$13=1,G42&gt;=1),'Data Validation Lists'!$B$12,IF(AND('معلومات عن المرفق 1 '!$E$13=2,G42&gt;=2),'Data Validation Lists'!$B$12,IF(AND('معلومات عن المرفق 1 '!$E$13=3,G42=3),'Data Validation Lists'!$B$12,'Data Validation Lists'!$B$13)))</f>
        <v>ينطبق - Applicable</v>
      </c>
      <c r="J42" s="172" t="s">
        <v>288</v>
      </c>
      <c r="K42" s="171" t="s">
        <v>246</v>
      </c>
      <c r="L42" s="165">
        <f t="shared" si="0"/>
        <v>3</v>
      </c>
      <c r="M42" s="166"/>
      <c r="N42" s="166"/>
      <c r="O42" s="215"/>
      <c r="P42" s="215"/>
      <c r="Q42" s="166"/>
      <c r="R42" s="167"/>
      <c r="S42" s="168"/>
    </row>
    <row r="43" spans="1:19" ht="92.5" x14ac:dyDescent="0.4">
      <c r="A43" s="164"/>
      <c r="B43" s="328"/>
      <c r="C43" s="331"/>
      <c r="D43" s="345"/>
      <c r="E43" s="346"/>
      <c r="F43" s="183" t="s">
        <v>440</v>
      </c>
      <c r="G43" s="183">
        <v>2</v>
      </c>
      <c r="H43" s="184" t="s">
        <v>251</v>
      </c>
      <c r="I43" s="188" t="str">
        <f>IF(AND('معلومات عن المرفق 1 '!$E$13=1,G43&gt;=1),'Data Validation Lists'!$B$12,IF(AND('معلومات عن المرفق 1 '!$E$13=2,G43&gt;=2),'Data Validation Lists'!$B$12,IF(AND('معلومات عن المرفق 1 '!$E$13=3,G43=3),'Data Validation Lists'!$B$12,'Data Validation Lists'!$B$13)))</f>
        <v>ينطبق - Applicable</v>
      </c>
      <c r="J43" s="172" t="s">
        <v>289</v>
      </c>
      <c r="K43" s="171" t="s">
        <v>246</v>
      </c>
      <c r="L43" s="165">
        <f t="shared" si="0"/>
        <v>3</v>
      </c>
      <c r="M43" s="166"/>
      <c r="N43" s="166"/>
      <c r="O43" s="215"/>
      <c r="P43" s="215"/>
      <c r="Q43" s="166"/>
      <c r="R43" s="167"/>
      <c r="S43" s="168"/>
    </row>
    <row r="44" spans="1:19" ht="92.5" x14ac:dyDescent="0.55000000000000004">
      <c r="A44" s="164"/>
      <c r="B44" s="320" t="s">
        <v>441</v>
      </c>
      <c r="C44" s="348" t="s">
        <v>8</v>
      </c>
      <c r="D44" s="347" t="s">
        <v>442</v>
      </c>
      <c r="E44" s="347"/>
      <c r="F44" s="183" t="s">
        <v>439</v>
      </c>
      <c r="G44" s="183">
        <v>3</v>
      </c>
      <c r="H44" s="184" t="s">
        <v>301</v>
      </c>
      <c r="I44" s="188" t="str">
        <f>IF(AND('معلومات عن المرفق 1 '!$E$13=1,G44&gt;=1),'Data Validation Lists'!$B$12,IF(AND('معلومات عن المرفق 1 '!$E$13=2,G44&gt;=2),'Data Validation Lists'!$B$12,IF(AND('معلومات عن المرفق 1 '!$E$13=3,G44=3),'Data Validation Lists'!$B$12,'Data Validation Lists'!$B$13)))</f>
        <v>ينطبق - Applicable</v>
      </c>
      <c r="J44" s="213" t="s">
        <v>501</v>
      </c>
      <c r="K44" s="171" t="str">
        <f>IF(L44=3,"مطبق كليًا  - Implemented",IF(L44=0,"لاينطبق على الجهة  - Not Applicable",IF(L44=1,"غير مطبق  - Not Implemented",IF(3&lt;L44&gt;1,"مطبق جزئيًا  - Partially Implemented"," "))))</f>
        <v>مطبق كليًا  - Implemented</v>
      </c>
      <c r="L44" s="165">
        <f>IFERROR(IFERROR(AVERAGEIFS(L45:L49,I45:I49,"&lt;&gt;لا ينطبق - Not Applicable",L45:L49,"&lt;&gt;0"),IFERROR(AVERAGEIF(I45:I49,"&lt;&gt;لا ينطبق - Not Applicable",L45:L49),AVERAGEIF(L45:L49,"&lt;&gt;0",L45:L49))),0)</f>
        <v>3</v>
      </c>
      <c r="M44" s="166"/>
      <c r="N44" s="166"/>
      <c r="O44" s="215"/>
      <c r="P44" s="215"/>
      <c r="Q44" s="166"/>
      <c r="R44" s="167"/>
      <c r="S44" s="168"/>
    </row>
    <row r="45" spans="1:19" ht="55.5" x14ac:dyDescent="0.4">
      <c r="A45" s="164"/>
      <c r="B45" s="321"/>
      <c r="C45" s="348"/>
      <c r="D45" s="347"/>
      <c r="E45" s="347"/>
      <c r="F45" s="183" t="s">
        <v>440</v>
      </c>
      <c r="G45" s="183">
        <v>3</v>
      </c>
      <c r="H45" s="184" t="s">
        <v>302</v>
      </c>
      <c r="I45" s="188" t="str">
        <f>IF(AND('معلومات عن المرفق 1 '!$E$13=1,G45&gt;=1),'Data Validation Lists'!$B$12,IF(AND('معلومات عن المرفق 1 '!$E$13=2,G45&gt;=2),'Data Validation Lists'!$B$12,IF(AND('معلومات عن المرفق 1 '!$E$13=3,G45=3),'Data Validation Lists'!$B$12,'Data Validation Lists'!$B$13)))</f>
        <v>ينطبق - Applicable</v>
      </c>
      <c r="J45" s="172" t="s">
        <v>157</v>
      </c>
      <c r="K45" s="171" t="s">
        <v>246</v>
      </c>
      <c r="L45" s="165">
        <f t="shared" si="0"/>
        <v>3</v>
      </c>
      <c r="M45" s="166"/>
      <c r="N45" s="166"/>
      <c r="O45" s="215"/>
      <c r="P45" s="215"/>
      <c r="Q45" s="166"/>
      <c r="R45" s="167"/>
      <c r="S45" s="168"/>
    </row>
    <row r="46" spans="1:19" ht="37" x14ac:dyDescent="0.4">
      <c r="A46" s="164"/>
      <c r="B46" s="321"/>
      <c r="C46" s="348"/>
      <c r="D46" s="347"/>
      <c r="E46" s="347"/>
      <c r="F46" s="183" t="s">
        <v>440</v>
      </c>
      <c r="G46" s="183">
        <v>1</v>
      </c>
      <c r="H46" s="184" t="s">
        <v>20</v>
      </c>
      <c r="I46" s="188" t="str">
        <f>IF(AND('معلومات عن المرفق 1 '!$E$13=1,G46&gt;=1),'Data Validation Lists'!$B$12,IF(AND('معلومات عن المرفق 1 '!$E$13=2,G46&gt;=2),'Data Validation Lists'!$B$12,IF(AND('معلومات عن المرفق 1 '!$E$13=3,G46=3),'Data Validation Lists'!$B$12,'Data Validation Lists'!$B$13)))</f>
        <v>ينطبق - Applicable</v>
      </c>
      <c r="J46" s="172" t="s">
        <v>191</v>
      </c>
      <c r="K46" s="171" t="s">
        <v>246</v>
      </c>
      <c r="L46" s="165">
        <f t="shared" si="0"/>
        <v>3</v>
      </c>
      <c r="M46" s="166"/>
      <c r="N46" s="166"/>
      <c r="O46" s="215"/>
      <c r="P46" s="215"/>
      <c r="Q46" s="166"/>
      <c r="R46" s="167"/>
      <c r="S46" s="168"/>
    </row>
    <row r="47" spans="1:19" ht="37" x14ac:dyDescent="0.4">
      <c r="A47" s="164"/>
      <c r="B47" s="321"/>
      <c r="C47" s="348"/>
      <c r="D47" s="347"/>
      <c r="E47" s="347"/>
      <c r="F47" s="183" t="s">
        <v>440</v>
      </c>
      <c r="G47" s="183">
        <v>1</v>
      </c>
      <c r="H47" s="184" t="s">
        <v>34</v>
      </c>
      <c r="I47" s="188" t="str">
        <f>IF(AND('معلومات عن المرفق 1 '!$E$13=1,G47&gt;=1),'Data Validation Lists'!$B$12,IF(AND('معلومات عن المرفق 1 '!$E$13=2,G47&gt;=2),'Data Validation Lists'!$B$12,IF(AND('معلومات عن المرفق 1 '!$E$13=3,G47=3),'Data Validation Lists'!$B$12,'Data Validation Lists'!$B$13)))</f>
        <v>ينطبق - Applicable</v>
      </c>
      <c r="J47" s="172" t="s">
        <v>158</v>
      </c>
      <c r="K47" s="171" t="s">
        <v>246</v>
      </c>
      <c r="L47" s="165">
        <f t="shared" si="0"/>
        <v>3</v>
      </c>
      <c r="M47" s="166"/>
      <c r="N47" s="166"/>
      <c r="O47" s="215"/>
      <c r="P47" s="215"/>
      <c r="Q47" s="166"/>
      <c r="R47" s="167"/>
      <c r="S47" s="168"/>
    </row>
    <row r="48" spans="1:19" ht="74" x14ac:dyDescent="0.4">
      <c r="A48" s="164"/>
      <c r="B48" s="321"/>
      <c r="C48" s="348"/>
      <c r="D48" s="347"/>
      <c r="E48" s="347"/>
      <c r="F48" s="183" t="s">
        <v>440</v>
      </c>
      <c r="G48" s="183">
        <v>2</v>
      </c>
      <c r="H48" s="184" t="s">
        <v>30</v>
      </c>
      <c r="I48" s="188" t="str">
        <f>IF(AND('معلومات عن المرفق 1 '!$E$13=1,G48&gt;=1),'Data Validation Lists'!$B$12,IF(AND('معلومات عن المرفق 1 '!$E$13=2,G48&gt;=2),'Data Validation Lists'!$B$12,IF(AND('معلومات عن المرفق 1 '!$E$13=3,G48=3),'Data Validation Lists'!$B$12,'Data Validation Lists'!$B$13)))</f>
        <v>ينطبق - Applicable</v>
      </c>
      <c r="J48" s="172" t="s">
        <v>192</v>
      </c>
      <c r="K48" s="171" t="s">
        <v>246</v>
      </c>
      <c r="L48" s="165">
        <f t="shared" si="0"/>
        <v>3</v>
      </c>
      <c r="M48" s="166"/>
      <c r="N48" s="166"/>
      <c r="O48" s="215"/>
      <c r="P48" s="215"/>
      <c r="Q48" s="166"/>
      <c r="R48" s="167"/>
      <c r="S48" s="168"/>
    </row>
    <row r="49" spans="1:19" ht="55.5" x14ac:dyDescent="0.4">
      <c r="A49" s="164"/>
      <c r="B49" s="321"/>
      <c r="C49" s="348"/>
      <c r="D49" s="347"/>
      <c r="E49" s="347"/>
      <c r="F49" s="183" t="s">
        <v>440</v>
      </c>
      <c r="G49" s="183">
        <v>2</v>
      </c>
      <c r="H49" s="184" t="s">
        <v>303</v>
      </c>
      <c r="I49" s="188" t="str">
        <f>IF(AND('معلومات عن المرفق 1 '!$E$13=1,G49&gt;=1),'Data Validation Lists'!$B$12,IF(AND('معلومات عن المرفق 1 '!$E$13=2,G49&gt;=2),'Data Validation Lists'!$B$12,IF(AND('معلومات عن المرفق 1 '!$E$13=3,G49=3),'Data Validation Lists'!$B$12,'Data Validation Lists'!$B$13)))</f>
        <v>ينطبق - Applicable</v>
      </c>
      <c r="J49" s="172" t="s">
        <v>193</v>
      </c>
      <c r="K49" s="171" t="s">
        <v>246</v>
      </c>
      <c r="L49" s="165">
        <f t="shared" si="0"/>
        <v>3</v>
      </c>
      <c r="M49" s="166"/>
      <c r="N49" s="166"/>
      <c r="O49" s="215"/>
      <c r="P49" s="215"/>
      <c r="Q49" s="166"/>
      <c r="R49" s="167"/>
      <c r="S49" s="168"/>
    </row>
    <row r="50" spans="1:19" ht="92.5" x14ac:dyDescent="0.4">
      <c r="A50" s="164"/>
      <c r="B50" s="321"/>
      <c r="C50" s="348"/>
      <c r="D50" s="347"/>
      <c r="E50" s="347"/>
      <c r="F50" s="183" t="s">
        <v>439</v>
      </c>
      <c r="G50" s="183">
        <v>2</v>
      </c>
      <c r="H50" s="184" t="s">
        <v>42</v>
      </c>
      <c r="I50" s="188" t="str">
        <f>IF(AND('معلومات عن المرفق 1 '!$E$13=1,G50&gt;=1),'Data Validation Lists'!$B$12,IF(AND('معلومات عن المرفق 1 '!$E$13=2,G50&gt;=2),'Data Validation Lists'!$B$12,IF(AND('معلومات عن المرفق 1 '!$E$13=3,G50=3),'Data Validation Lists'!$B$12,'Data Validation Lists'!$B$13)))</f>
        <v>ينطبق - Applicable</v>
      </c>
      <c r="J50" s="172" t="s">
        <v>159</v>
      </c>
      <c r="K50" s="171" t="s">
        <v>246</v>
      </c>
      <c r="L50" s="165">
        <f t="shared" si="0"/>
        <v>3</v>
      </c>
      <c r="M50" s="166"/>
      <c r="N50" s="166"/>
      <c r="O50" s="215"/>
      <c r="P50" s="215"/>
      <c r="Q50" s="166"/>
      <c r="R50" s="167"/>
      <c r="S50" s="168"/>
    </row>
    <row r="51" spans="1:19" ht="111" x14ac:dyDescent="0.4">
      <c r="A51" s="164"/>
      <c r="B51" s="321"/>
      <c r="C51" s="323" t="s">
        <v>23</v>
      </c>
      <c r="D51" s="304" t="s">
        <v>443</v>
      </c>
      <c r="E51" s="305"/>
      <c r="F51" s="183" t="s">
        <v>439</v>
      </c>
      <c r="G51" s="183">
        <v>3</v>
      </c>
      <c r="H51" s="184" t="s">
        <v>304</v>
      </c>
      <c r="I51" s="188" t="str">
        <f>IF(AND('معلومات عن المرفق 1 '!$E$13=1,G51&gt;=1),'Data Validation Lists'!$B$12,IF(AND('معلومات عن المرفق 1 '!$E$13=2,G51&gt;=2),'Data Validation Lists'!$B$12,IF(AND('معلومات عن المرفق 1 '!$E$13=3,G51=3),'Data Validation Lists'!$B$12,'Data Validation Lists'!$B$13)))</f>
        <v>ينطبق - Applicable</v>
      </c>
      <c r="J51" s="172" t="s">
        <v>160</v>
      </c>
      <c r="K51" s="171" t="str">
        <f>IF(L51=3,"مطبق كليًا  - Implemented",IF(L51=0,"لاينطبق على الجهة  - Not Applicable",IF(L51=1,"غير مطبق  - Not Implemented",IF(3&lt;L51&gt;1,"مطبق جزئيًا  - Partially Implemented"," "))))</f>
        <v>مطبق كليًا  - Implemented</v>
      </c>
      <c r="L51" s="165">
        <f>IFERROR(IFERROR(AVERAGEIFS(L52:L62,I52:I62,"&lt;&gt;لا ينطبق - Not Applicable",L52:L62,"&lt;&gt;0"),IFERROR(AVERAGEIF(I52:I62,"&lt;&gt;لا ينطبق - Not Applicable",L52:L62),AVERAGEIF(L52:L62,"&lt;&gt;0",L52:L62))),0)</f>
        <v>3</v>
      </c>
      <c r="M51" s="166"/>
      <c r="N51" s="166"/>
      <c r="O51" s="215"/>
      <c r="P51" s="215"/>
      <c r="Q51" s="166"/>
      <c r="R51" s="167"/>
      <c r="S51" s="168"/>
    </row>
    <row r="52" spans="1:19" ht="111" x14ac:dyDescent="0.4">
      <c r="A52" s="164"/>
      <c r="B52" s="321"/>
      <c r="C52" s="324"/>
      <c r="D52" s="306"/>
      <c r="E52" s="307"/>
      <c r="F52" s="183" t="s">
        <v>440</v>
      </c>
      <c r="G52" s="183">
        <v>1</v>
      </c>
      <c r="H52" s="184" t="s">
        <v>305</v>
      </c>
      <c r="I52" s="188" t="str">
        <f>IF(AND('معلومات عن المرفق 1 '!$E$13=1,G52&gt;=1),'Data Validation Lists'!$B$12,IF(AND('معلومات عن المرفق 1 '!$E$13=2,G52&gt;=2),'Data Validation Lists'!$B$12,IF(AND('معلومات عن المرفق 1 '!$E$13=3,G52=3),'Data Validation Lists'!$B$12,'Data Validation Lists'!$B$13)))</f>
        <v>ينطبق - Applicable</v>
      </c>
      <c r="J52" s="172" t="s">
        <v>194</v>
      </c>
      <c r="K52" s="171" t="s">
        <v>246</v>
      </c>
      <c r="L52" s="165">
        <f t="shared" si="0"/>
        <v>3</v>
      </c>
      <c r="M52" s="166"/>
      <c r="N52" s="166"/>
      <c r="O52" s="215"/>
      <c r="P52" s="215"/>
      <c r="Q52" s="166"/>
      <c r="R52" s="167"/>
      <c r="S52" s="168"/>
    </row>
    <row r="53" spans="1:19" ht="92.5" x14ac:dyDescent="0.4">
      <c r="A53" s="164"/>
      <c r="B53" s="321"/>
      <c r="C53" s="324"/>
      <c r="D53" s="306"/>
      <c r="E53" s="307"/>
      <c r="F53" s="183" t="s">
        <v>440</v>
      </c>
      <c r="G53" s="183">
        <v>2</v>
      </c>
      <c r="H53" s="184" t="s">
        <v>306</v>
      </c>
      <c r="I53" s="188" t="str">
        <f>IF(AND('معلومات عن المرفق 1 '!$E$13=1,G53&gt;=1),'Data Validation Lists'!$B$12,IF(AND('معلومات عن المرفق 1 '!$E$13=2,G53&gt;=2),'Data Validation Lists'!$B$12,IF(AND('معلومات عن المرفق 1 '!$E$13=3,G53=3),'Data Validation Lists'!$B$12,'Data Validation Lists'!$B$13)))</f>
        <v>ينطبق - Applicable</v>
      </c>
      <c r="J53" s="172" t="s">
        <v>480</v>
      </c>
      <c r="K53" s="171" t="s">
        <v>246</v>
      </c>
      <c r="L53" s="165">
        <f t="shared" si="0"/>
        <v>3</v>
      </c>
      <c r="M53" s="166"/>
      <c r="N53" s="166"/>
      <c r="O53" s="215"/>
      <c r="P53" s="215"/>
      <c r="Q53" s="166"/>
      <c r="R53" s="167"/>
      <c r="S53" s="168"/>
    </row>
    <row r="54" spans="1:19" ht="55.5" x14ac:dyDescent="0.4">
      <c r="A54" s="164"/>
      <c r="B54" s="321"/>
      <c r="C54" s="324"/>
      <c r="D54" s="306"/>
      <c r="E54" s="307"/>
      <c r="F54" s="183" t="s">
        <v>440</v>
      </c>
      <c r="G54" s="183">
        <v>3</v>
      </c>
      <c r="H54" s="184" t="s">
        <v>307</v>
      </c>
      <c r="I54" s="188" t="str">
        <f>IF(AND('معلومات عن المرفق 1 '!$E$13=1,G54&gt;=1),'Data Validation Lists'!$B$12,IF(AND('معلومات عن المرفق 1 '!$E$13=2,G54&gt;=2),'Data Validation Lists'!$B$12,IF(AND('معلومات عن المرفق 1 '!$E$13=3,G54=3),'Data Validation Lists'!$B$12,'Data Validation Lists'!$B$13)))</f>
        <v>ينطبق - Applicable</v>
      </c>
      <c r="J54" s="172" t="s">
        <v>195</v>
      </c>
      <c r="K54" s="171" t="s">
        <v>246</v>
      </c>
      <c r="L54" s="165">
        <f t="shared" si="0"/>
        <v>3</v>
      </c>
      <c r="M54" s="166"/>
      <c r="N54" s="166"/>
      <c r="O54" s="215"/>
      <c r="P54" s="215"/>
      <c r="Q54" s="166"/>
      <c r="R54" s="167"/>
      <c r="S54" s="168"/>
    </row>
    <row r="55" spans="1:19" ht="74" x14ac:dyDescent="0.4">
      <c r="A55" s="164"/>
      <c r="B55" s="321"/>
      <c r="C55" s="324"/>
      <c r="D55" s="306"/>
      <c r="E55" s="307"/>
      <c r="F55" s="183" t="s">
        <v>440</v>
      </c>
      <c r="G55" s="183">
        <v>1</v>
      </c>
      <c r="H55" s="184" t="s">
        <v>308</v>
      </c>
      <c r="I55" s="188" t="str">
        <f>IF(AND('معلومات عن المرفق 1 '!$E$13=1,G55&gt;=1),'Data Validation Lists'!$B$12,IF(AND('معلومات عن المرفق 1 '!$E$13=2,G55&gt;=2),'Data Validation Lists'!$B$12,IF(AND('معلومات عن المرفق 1 '!$E$13=3,G55=3),'Data Validation Lists'!$B$12,'Data Validation Lists'!$B$13)))</f>
        <v>ينطبق - Applicable</v>
      </c>
      <c r="J55" s="172" t="s">
        <v>196</v>
      </c>
      <c r="K55" s="171" t="s">
        <v>246</v>
      </c>
      <c r="L55" s="165">
        <f t="shared" si="0"/>
        <v>3</v>
      </c>
      <c r="M55" s="166"/>
      <c r="N55" s="166"/>
      <c r="O55" s="215"/>
      <c r="P55" s="215"/>
      <c r="Q55" s="166"/>
      <c r="R55" s="167"/>
      <c r="S55" s="168"/>
    </row>
    <row r="56" spans="1:19" ht="74" x14ac:dyDescent="0.4">
      <c r="A56" s="164"/>
      <c r="B56" s="321"/>
      <c r="C56" s="324"/>
      <c r="D56" s="306"/>
      <c r="E56" s="307"/>
      <c r="F56" s="183" t="s">
        <v>440</v>
      </c>
      <c r="G56" s="183">
        <v>1</v>
      </c>
      <c r="H56" s="184" t="s">
        <v>309</v>
      </c>
      <c r="I56" s="188" t="str">
        <f>IF(AND('معلومات عن المرفق 1 '!$E$13=1,G56&gt;=1),'Data Validation Lists'!$B$12,IF(AND('معلومات عن المرفق 1 '!$E$13=2,G56&gt;=2),'Data Validation Lists'!$B$12,IF(AND('معلومات عن المرفق 1 '!$E$13=3,G56=3),'Data Validation Lists'!$B$12,'Data Validation Lists'!$B$13)))</f>
        <v>ينطبق - Applicable</v>
      </c>
      <c r="J56" s="172" t="s">
        <v>197</v>
      </c>
      <c r="K56" s="171" t="s">
        <v>246</v>
      </c>
      <c r="L56" s="165">
        <f t="shared" si="0"/>
        <v>3</v>
      </c>
      <c r="M56" s="166"/>
      <c r="N56" s="166"/>
      <c r="O56" s="215"/>
      <c r="P56" s="215"/>
      <c r="Q56" s="166"/>
      <c r="R56" s="167"/>
      <c r="S56" s="168"/>
    </row>
    <row r="57" spans="1:19" ht="74" x14ac:dyDescent="0.4">
      <c r="A57" s="164"/>
      <c r="B57" s="321"/>
      <c r="C57" s="324"/>
      <c r="D57" s="306"/>
      <c r="E57" s="307"/>
      <c r="F57" s="183" t="s">
        <v>440</v>
      </c>
      <c r="G57" s="183">
        <v>1</v>
      </c>
      <c r="H57" s="184" t="s">
        <v>310</v>
      </c>
      <c r="I57" s="188" t="str">
        <f>IF(AND('معلومات عن المرفق 1 '!$E$13=1,G57&gt;=1),'Data Validation Lists'!$B$12,IF(AND('معلومات عن المرفق 1 '!$E$13=2,G57&gt;=2),'Data Validation Lists'!$B$12,IF(AND('معلومات عن المرفق 1 '!$E$13=3,G57=3),'Data Validation Lists'!$B$12,'Data Validation Lists'!$B$13)))</f>
        <v>ينطبق - Applicable</v>
      </c>
      <c r="J57" s="172" t="s">
        <v>316</v>
      </c>
      <c r="K57" s="171" t="s">
        <v>246</v>
      </c>
      <c r="L57" s="165">
        <f t="shared" si="0"/>
        <v>3</v>
      </c>
      <c r="M57" s="166"/>
      <c r="N57" s="166"/>
      <c r="O57" s="215"/>
      <c r="P57" s="215"/>
      <c r="Q57" s="166"/>
      <c r="R57" s="167"/>
      <c r="S57" s="168"/>
    </row>
    <row r="58" spans="1:19" ht="240.5" x14ac:dyDescent="0.4">
      <c r="A58" s="164"/>
      <c r="B58" s="321"/>
      <c r="C58" s="324"/>
      <c r="D58" s="306"/>
      <c r="E58" s="307"/>
      <c r="F58" s="183" t="s">
        <v>440</v>
      </c>
      <c r="G58" s="183">
        <v>2</v>
      </c>
      <c r="H58" s="184" t="s">
        <v>311</v>
      </c>
      <c r="I58" s="188" t="str">
        <f>IF(AND('معلومات عن المرفق 1 '!$E$13=1,G58&gt;=1),'Data Validation Lists'!$B$12,IF(AND('معلومات عن المرفق 1 '!$E$13=2,G58&gt;=2),'Data Validation Lists'!$B$12,IF(AND('معلومات عن المرفق 1 '!$E$13=3,G58=3),'Data Validation Lists'!$B$12,'Data Validation Lists'!$B$13)))</f>
        <v>ينطبق - Applicable</v>
      </c>
      <c r="J58" s="172" t="s">
        <v>481</v>
      </c>
      <c r="K58" s="171" t="s">
        <v>246</v>
      </c>
      <c r="L58" s="165">
        <f t="shared" si="0"/>
        <v>3</v>
      </c>
      <c r="M58" s="166"/>
      <c r="N58" s="166"/>
      <c r="O58" s="215"/>
      <c r="P58" s="215"/>
      <c r="Q58" s="166"/>
      <c r="R58" s="167"/>
      <c r="S58" s="168"/>
    </row>
    <row r="59" spans="1:19" ht="37" x14ac:dyDescent="0.4">
      <c r="A59" s="164"/>
      <c r="B59" s="321"/>
      <c r="C59" s="324"/>
      <c r="D59" s="306"/>
      <c r="E59" s="307"/>
      <c r="F59" s="183" t="s">
        <v>440</v>
      </c>
      <c r="G59" s="183">
        <v>2</v>
      </c>
      <c r="H59" s="184" t="s">
        <v>312</v>
      </c>
      <c r="I59" s="188" t="str">
        <f>IF(AND('معلومات عن المرفق 1 '!$E$13=1,G59&gt;=1),'Data Validation Lists'!$B$12,IF(AND('معلومات عن المرفق 1 '!$E$13=2,G59&gt;=2),'Data Validation Lists'!$B$12,IF(AND('معلومات عن المرفق 1 '!$E$13=3,G59=3),'Data Validation Lists'!$B$12,'Data Validation Lists'!$B$13)))</f>
        <v>ينطبق - Applicable</v>
      </c>
      <c r="J59" s="172" t="s">
        <v>68</v>
      </c>
      <c r="K59" s="171" t="s">
        <v>246</v>
      </c>
      <c r="L59" s="165">
        <f t="shared" si="0"/>
        <v>3</v>
      </c>
      <c r="M59" s="166"/>
      <c r="N59" s="166"/>
      <c r="O59" s="215"/>
      <c r="P59" s="215"/>
      <c r="Q59" s="166"/>
      <c r="R59" s="167"/>
      <c r="S59" s="168"/>
    </row>
    <row r="60" spans="1:19" ht="37" x14ac:dyDescent="0.4">
      <c r="A60" s="164"/>
      <c r="B60" s="321"/>
      <c r="C60" s="324"/>
      <c r="D60" s="306"/>
      <c r="E60" s="307"/>
      <c r="F60" s="183" t="s">
        <v>440</v>
      </c>
      <c r="G60" s="183">
        <v>1</v>
      </c>
      <c r="H60" s="184" t="s">
        <v>313</v>
      </c>
      <c r="I60" s="188" t="str">
        <f>IF(AND('معلومات عن المرفق 1 '!$E$13=1,G60&gt;=1),'Data Validation Lists'!$B$12,IF(AND('معلومات عن المرفق 1 '!$E$13=2,G60&gt;=2),'Data Validation Lists'!$B$12,IF(AND('معلومات عن المرفق 1 '!$E$13=3,G60=3),'Data Validation Lists'!$B$12,'Data Validation Lists'!$B$13)))</f>
        <v>ينطبق - Applicable</v>
      </c>
      <c r="J60" s="172" t="s">
        <v>502</v>
      </c>
      <c r="K60" s="171" t="s">
        <v>246</v>
      </c>
      <c r="L60" s="165">
        <f t="shared" si="0"/>
        <v>3</v>
      </c>
      <c r="M60" s="166"/>
      <c r="N60" s="166"/>
      <c r="O60" s="215"/>
      <c r="P60" s="215"/>
      <c r="Q60" s="166"/>
      <c r="R60" s="167"/>
      <c r="S60" s="168"/>
    </row>
    <row r="61" spans="1:19" ht="111" x14ac:dyDescent="0.4">
      <c r="A61" s="164"/>
      <c r="B61" s="321"/>
      <c r="C61" s="324"/>
      <c r="D61" s="306"/>
      <c r="E61" s="307"/>
      <c r="F61" s="183" t="s">
        <v>440</v>
      </c>
      <c r="G61" s="183">
        <v>2</v>
      </c>
      <c r="H61" s="184" t="s">
        <v>314</v>
      </c>
      <c r="I61" s="188" t="str">
        <f>IF(AND('معلومات عن المرفق 1 '!$E$13=1,G61&gt;=1),'Data Validation Lists'!$B$12,IF(AND('معلومات عن المرفق 1 '!$E$13=2,G61&gt;=2),'Data Validation Lists'!$B$12,IF(AND('معلومات عن المرفق 1 '!$E$13=3,G61=3),'Data Validation Lists'!$B$12,'Data Validation Lists'!$B$13)))</f>
        <v>ينطبق - Applicable</v>
      </c>
      <c r="J61" s="172" t="s">
        <v>198</v>
      </c>
      <c r="K61" s="171" t="s">
        <v>246</v>
      </c>
      <c r="L61" s="165">
        <f t="shared" si="0"/>
        <v>3</v>
      </c>
      <c r="M61" s="166"/>
      <c r="N61" s="166"/>
      <c r="O61" s="215"/>
      <c r="P61" s="215"/>
      <c r="Q61" s="166"/>
      <c r="R61" s="167"/>
      <c r="S61" s="168"/>
    </row>
    <row r="62" spans="1:19" ht="37" x14ac:dyDescent="0.4">
      <c r="A62" s="164"/>
      <c r="B62" s="321"/>
      <c r="C62" s="324"/>
      <c r="D62" s="306"/>
      <c r="E62" s="307"/>
      <c r="F62" s="183" t="s">
        <v>440</v>
      </c>
      <c r="G62" s="183">
        <v>2</v>
      </c>
      <c r="H62" s="184" t="s">
        <v>315</v>
      </c>
      <c r="I62" s="188" t="str">
        <f>IF(AND('معلومات عن المرفق 1 '!$E$13=1,G62&gt;=1),'Data Validation Lists'!$B$12,IF(AND('معلومات عن المرفق 1 '!$E$13=2,G62&gt;=2),'Data Validation Lists'!$B$12,IF(AND('معلومات عن المرفق 1 '!$E$13=3,G62=3),'Data Validation Lists'!$B$12,'Data Validation Lists'!$B$13)))</f>
        <v>ينطبق - Applicable</v>
      </c>
      <c r="J62" s="172" t="s">
        <v>73</v>
      </c>
      <c r="K62" s="171" t="s">
        <v>246</v>
      </c>
      <c r="L62" s="165">
        <f t="shared" si="0"/>
        <v>3</v>
      </c>
      <c r="M62" s="166"/>
      <c r="N62" s="166"/>
      <c r="O62" s="215"/>
      <c r="P62" s="215"/>
      <c r="Q62" s="166"/>
      <c r="R62" s="167"/>
      <c r="S62" s="168"/>
    </row>
    <row r="63" spans="1:19" ht="111" x14ac:dyDescent="0.4">
      <c r="A63" s="164"/>
      <c r="B63" s="321"/>
      <c r="C63" s="325"/>
      <c r="D63" s="308"/>
      <c r="E63" s="309"/>
      <c r="F63" s="183" t="s">
        <v>439</v>
      </c>
      <c r="G63" s="183">
        <v>2</v>
      </c>
      <c r="H63" s="184" t="s">
        <v>43</v>
      </c>
      <c r="I63" s="188" t="str">
        <f>IF(AND('معلومات عن المرفق 1 '!$E$13=1,G63&gt;=1),'Data Validation Lists'!$B$12,IF(AND('معلومات عن المرفق 1 '!$E$13=2,G63&gt;=2),'Data Validation Lists'!$B$12,IF(AND('معلومات عن المرفق 1 '!$E$13=3,G63=3),'Data Validation Lists'!$B$12,'Data Validation Lists'!$B$13)))</f>
        <v>ينطبق - Applicable</v>
      </c>
      <c r="J63" s="172" t="s">
        <v>161</v>
      </c>
      <c r="K63" s="171" t="s">
        <v>246</v>
      </c>
      <c r="L63" s="165">
        <f t="shared" si="0"/>
        <v>3</v>
      </c>
      <c r="M63" s="166"/>
      <c r="N63" s="166"/>
      <c r="O63" s="215"/>
      <c r="P63" s="215"/>
      <c r="Q63" s="166"/>
      <c r="R63" s="167"/>
      <c r="S63" s="168"/>
    </row>
    <row r="64" spans="1:19" ht="111" x14ac:dyDescent="0.4">
      <c r="A64" s="164"/>
      <c r="B64" s="321"/>
      <c r="C64" s="310" t="s">
        <v>317</v>
      </c>
      <c r="D64" s="304" t="s">
        <v>74</v>
      </c>
      <c r="E64" s="305"/>
      <c r="F64" s="183" t="s">
        <v>439</v>
      </c>
      <c r="G64" s="183">
        <v>3</v>
      </c>
      <c r="H64" s="184" t="s">
        <v>318</v>
      </c>
      <c r="I64" s="188" t="str">
        <f>IF(AND('معلومات عن المرفق 1 '!$E$13=1,G64&gt;=1),'Data Validation Lists'!$B$12,IF(AND('معلومات عن المرفق 1 '!$E$13=2,G64&gt;=2),'Data Validation Lists'!$B$12,IF(AND('معلومات عن المرفق 1 '!$E$13=3,G64=3),'Data Validation Lists'!$B$12,'Data Validation Lists'!$B$13)))</f>
        <v>ينطبق - Applicable</v>
      </c>
      <c r="J64" s="172" t="s">
        <v>199</v>
      </c>
      <c r="K64" s="171" t="str">
        <f>IF(L64=3,"مطبق كليًا  - Implemented",IF(L64=0,"لاينطبق على الجهة  - Not Applicable",IF(L64=1,"غير مطبق  - Not Implemented",IF(3&lt;L64&gt;1,"مطبق جزئيًا  - Partially Implemented"," "))))</f>
        <v>مطبق كليًا  - Implemented</v>
      </c>
      <c r="L64" s="165">
        <f>IFERROR(IFERROR(AVERAGEIFS(L65:L77,I65:I77,"&lt;&gt;لا ينطبق - Not Applicable",L65:L77,"&lt;&gt;0"),IFERROR(AVERAGEIF(I65:I77,"&lt;&gt;لا ينطبق - Not Applicable",L65:L77),AVERAGEIF(L65:L77,"&lt;&gt;0",L65:L77))),0)</f>
        <v>3</v>
      </c>
      <c r="M64" s="166"/>
      <c r="N64" s="166"/>
      <c r="O64" s="215"/>
      <c r="P64" s="215"/>
      <c r="Q64" s="166"/>
      <c r="R64" s="167"/>
      <c r="S64" s="168"/>
    </row>
    <row r="65" spans="1:19" ht="111" x14ac:dyDescent="0.4">
      <c r="A65" s="164"/>
      <c r="B65" s="321"/>
      <c r="C65" s="311"/>
      <c r="D65" s="306"/>
      <c r="E65" s="307"/>
      <c r="F65" s="183" t="s">
        <v>440</v>
      </c>
      <c r="G65" s="183">
        <v>2</v>
      </c>
      <c r="H65" s="184" t="s">
        <v>319</v>
      </c>
      <c r="I65" s="188" t="str">
        <f>IF(AND('معلومات عن المرفق 1 '!$E$13=1,G65&gt;=1),'Data Validation Lists'!$B$12,IF(AND('معلومات عن المرفق 1 '!$E$13=2,G65&gt;=2),'Data Validation Lists'!$B$12,IF(AND('معلومات عن المرفق 1 '!$E$13=3,G65=3),'Data Validation Lists'!$B$12,'Data Validation Lists'!$B$13)))</f>
        <v>ينطبق - Applicable</v>
      </c>
      <c r="J65" s="172" t="s">
        <v>200</v>
      </c>
      <c r="K65" s="171" t="s">
        <v>246</v>
      </c>
      <c r="L65" s="165">
        <f t="shared" si="0"/>
        <v>3</v>
      </c>
      <c r="M65" s="166"/>
      <c r="N65" s="166"/>
      <c r="O65" s="215"/>
      <c r="P65" s="215"/>
      <c r="Q65" s="166"/>
      <c r="R65" s="167"/>
      <c r="S65" s="168"/>
    </row>
    <row r="66" spans="1:19" ht="111" x14ac:dyDescent="0.4">
      <c r="A66" s="164"/>
      <c r="B66" s="321"/>
      <c r="C66" s="311"/>
      <c r="D66" s="306"/>
      <c r="E66" s="307"/>
      <c r="F66" s="183" t="s">
        <v>440</v>
      </c>
      <c r="G66" s="183">
        <v>1</v>
      </c>
      <c r="H66" s="184" t="s">
        <v>320</v>
      </c>
      <c r="I66" s="188" t="str">
        <f>IF(AND('معلومات عن المرفق 1 '!$E$13=1,G66&gt;=1),'Data Validation Lists'!$B$12,IF(AND('معلومات عن المرفق 1 '!$E$13=2,G66&gt;=2),'Data Validation Lists'!$B$12,IF(AND('معلومات عن المرفق 1 '!$E$13=3,G66=3),'Data Validation Lists'!$B$12,'Data Validation Lists'!$B$13)))</f>
        <v>ينطبق - Applicable</v>
      </c>
      <c r="J66" s="172" t="s">
        <v>201</v>
      </c>
      <c r="K66" s="171" t="s">
        <v>246</v>
      </c>
      <c r="L66" s="165">
        <f t="shared" si="0"/>
        <v>3</v>
      </c>
      <c r="M66" s="166"/>
      <c r="N66" s="166"/>
      <c r="O66" s="215"/>
      <c r="P66" s="215"/>
      <c r="Q66" s="166"/>
      <c r="R66" s="167"/>
      <c r="S66" s="168"/>
    </row>
    <row r="67" spans="1:19" ht="111" x14ac:dyDescent="0.4">
      <c r="A67" s="164"/>
      <c r="B67" s="321"/>
      <c r="C67" s="311"/>
      <c r="D67" s="306"/>
      <c r="E67" s="307"/>
      <c r="F67" s="183" t="s">
        <v>440</v>
      </c>
      <c r="G67" s="183">
        <v>1</v>
      </c>
      <c r="H67" s="184" t="s">
        <v>321</v>
      </c>
      <c r="I67" s="188" t="str">
        <f>IF(AND('معلومات عن المرفق 1 '!$E$13=1,G67&gt;=1),'Data Validation Lists'!$B$12,IF(AND('معلومات عن المرفق 1 '!$E$13=2,G67&gt;=2),'Data Validation Lists'!$B$12,IF(AND('معلومات عن المرفق 1 '!$E$13=3,G67=3),'Data Validation Lists'!$B$12,'Data Validation Lists'!$B$13)))</f>
        <v>ينطبق - Applicable</v>
      </c>
      <c r="J67" s="172" t="s">
        <v>503</v>
      </c>
      <c r="K67" s="171" t="s">
        <v>246</v>
      </c>
      <c r="L67" s="165">
        <f t="shared" si="0"/>
        <v>3</v>
      </c>
      <c r="M67" s="166"/>
      <c r="N67" s="166"/>
      <c r="O67" s="215"/>
      <c r="P67" s="215"/>
      <c r="Q67" s="166"/>
      <c r="R67" s="167"/>
      <c r="S67" s="168"/>
    </row>
    <row r="68" spans="1:19" ht="55.5" x14ac:dyDescent="0.4">
      <c r="A68" s="164"/>
      <c r="B68" s="321"/>
      <c r="C68" s="311"/>
      <c r="D68" s="306"/>
      <c r="E68" s="307"/>
      <c r="F68" s="183" t="s">
        <v>440</v>
      </c>
      <c r="G68" s="183">
        <v>2</v>
      </c>
      <c r="H68" s="184" t="s">
        <v>322</v>
      </c>
      <c r="I68" s="188" t="str">
        <f>IF(AND('معلومات عن المرفق 1 '!$E$13=1,G68&gt;=1),'Data Validation Lists'!$B$12,IF(AND('معلومات عن المرفق 1 '!$E$13=2,G68&gt;=2),'Data Validation Lists'!$B$12,IF(AND('معلومات عن المرفق 1 '!$E$13=3,G68=3),'Data Validation Lists'!$B$12,'Data Validation Lists'!$B$13)))</f>
        <v>ينطبق - Applicable</v>
      </c>
      <c r="J68" s="172" t="s">
        <v>75</v>
      </c>
      <c r="K68" s="171" t="s">
        <v>246</v>
      </c>
      <c r="L68" s="165">
        <f t="shared" si="0"/>
        <v>3</v>
      </c>
      <c r="M68" s="166"/>
      <c r="N68" s="166"/>
      <c r="O68" s="215"/>
      <c r="P68" s="215"/>
      <c r="Q68" s="166"/>
      <c r="R68" s="167"/>
      <c r="S68" s="168"/>
    </row>
    <row r="69" spans="1:19" ht="111" x14ac:dyDescent="0.4">
      <c r="A69" s="164"/>
      <c r="B69" s="321"/>
      <c r="C69" s="311"/>
      <c r="D69" s="306"/>
      <c r="E69" s="307"/>
      <c r="F69" s="183" t="s">
        <v>440</v>
      </c>
      <c r="G69" s="183">
        <v>2</v>
      </c>
      <c r="H69" s="184" t="s">
        <v>323</v>
      </c>
      <c r="I69" s="188" t="str">
        <f>IF(AND('معلومات عن المرفق 1 '!$E$13=1,G69&gt;=1),'Data Validation Lists'!$B$12,IF(AND('معلومات عن المرفق 1 '!$E$13=2,G69&gt;=2),'Data Validation Lists'!$B$12,IF(AND('معلومات عن المرفق 1 '!$E$13=3,G69=3),'Data Validation Lists'!$B$12,'Data Validation Lists'!$B$13)))</f>
        <v>ينطبق - Applicable</v>
      </c>
      <c r="J69" s="172" t="s">
        <v>504</v>
      </c>
      <c r="K69" s="171" t="s">
        <v>246</v>
      </c>
      <c r="L69" s="165">
        <f t="shared" si="0"/>
        <v>3</v>
      </c>
      <c r="M69" s="166"/>
      <c r="N69" s="166"/>
      <c r="O69" s="215"/>
      <c r="P69" s="215"/>
      <c r="Q69" s="166"/>
      <c r="R69" s="167"/>
      <c r="S69" s="168"/>
    </row>
    <row r="70" spans="1:19" ht="74" x14ac:dyDescent="0.4">
      <c r="A70" s="164"/>
      <c r="B70" s="321"/>
      <c r="C70" s="311"/>
      <c r="D70" s="306"/>
      <c r="E70" s="307"/>
      <c r="F70" s="183" t="s">
        <v>440</v>
      </c>
      <c r="G70" s="183">
        <v>2</v>
      </c>
      <c r="H70" s="184" t="s">
        <v>324</v>
      </c>
      <c r="I70" s="188" t="str">
        <f>IF(AND('معلومات عن المرفق 1 '!$E$13=1,G70&gt;=1),'Data Validation Lists'!$B$12,IF(AND('معلومات عن المرفق 1 '!$E$13=2,G70&gt;=2),'Data Validation Lists'!$B$12,IF(AND('معلومات عن المرفق 1 '!$E$13=3,G70=3),'Data Validation Lists'!$B$12,'Data Validation Lists'!$B$13)))</f>
        <v>ينطبق - Applicable</v>
      </c>
      <c r="J70" s="172" t="s">
        <v>482</v>
      </c>
      <c r="K70" s="171" t="s">
        <v>246</v>
      </c>
      <c r="L70" s="165">
        <f t="shared" si="0"/>
        <v>3</v>
      </c>
      <c r="M70" s="166"/>
      <c r="N70" s="166"/>
      <c r="O70" s="215"/>
      <c r="P70" s="215"/>
      <c r="Q70" s="166"/>
      <c r="R70" s="167"/>
      <c r="S70" s="168"/>
    </row>
    <row r="71" spans="1:19" ht="111" x14ac:dyDescent="0.4">
      <c r="A71" s="164"/>
      <c r="B71" s="321"/>
      <c r="C71" s="311"/>
      <c r="D71" s="306"/>
      <c r="E71" s="307"/>
      <c r="F71" s="183" t="s">
        <v>440</v>
      </c>
      <c r="G71" s="183">
        <v>1</v>
      </c>
      <c r="H71" s="184" t="s">
        <v>325</v>
      </c>
      <c r="I71" s="188" t="str">
        <f>IF(AND('معلومات عن المرفق 1 '!$E$13=1,G71&gt;=1),'Data Validation Lists'!$B$12,IF(AND('معلومات عن المرفق 1 '!$E$13=2,G71&gt;=2),'Data Validation Lists'!$B$12,IF(AND('معلومات عن المرفق 1 '!$E$13=3,G71=3),'Data Validation Lists'!$B$12,'Data Validation Lists'!$B$13)))</f>
        <v>ينطبق - Applicable</v>
      </c>
      <c r="J71" s="172" t="s">
        <v>505</v>
      </c>
      <c r="K71" s="171" t="s">
        <v>246</v>
      </c>
      <c r="L71" s="165">
        <f t="shared" si="0"/>
        <v>3</v>
      </c>
      <c r="M71" s="166"/>
      <c r="N71" s="166"/>
      <c r="O71" s="215"/>
      <c r="P71" s="215"/>
      <c r="Q71" s="166"/>
      <c r="R71" s="167"/>
      <c r="S71" s="168"/>
    </row>
    <row r="72" spans="1:19" ht="74" x14ac:dyDescent="0.4">
      <c r="A72" s="164"/>
      <c r="B72" s="321"/>
      <c r="C72" s="311"/>
      <c r="D72" s="306"/>
      <c r="E72" s="307"/>
      <c r="F72" s="183" t="s">
        <v>440</v>
      </c>
      <c r="G72" s="183">
        <v>2</v>
      </c>
      <c r="H72" s="184" t="s">
        <v>326</v>
      </c>
      <c r="I72" s="188" t="str">
        <f>IF(AND('معلومات عن المرفق 1 '!$E$13=1,G72&gt;=1),'Data Validation Lists'!$B$12,IF(AND('معلومات عن المرفق 1 '!$E$13=2,G72&gt;=2),'Data Validation Lists'!$B$12,IF(AND('معلومات عن المرفق 1 '!$E$13=3,G72=3),'Data Validation Lists'!$B$12,'Data Validation Lists'!$B$13)))</f>
        <v>ينطبق - Applicable</v>
      </c>
      <c r="J72" s="172" t="s">
        <v>76</v>
      </c>
      <c r="K72" s="171" t="s">
        <v>246</v>
      </c>
      <c r="L72" s="165">
        <f t="shared" ref="L72:L135" si="1">IF(K72="مطبق كليًا  - Implemented",3,IF(K72="مطبق جزئيًا  - Partially Implemented",2,IF(K72="غير مطبق  - Not Implemented",1,0)))</f>
        <v>3</v>
      </c>
      <c r="M72" s="166"/>
      <c r="N72" s="166"/>
      <c r="O72" s="215"/>
      <c r="P72" s="215"/>
      <c r="Q72" s="166"/>
      <c r="R72" s="167"/>
      <c r="S72" s="168"/>
    </row>
    <row r="73" spans="1:19" ht="74" x14ac:dyDescent="0.4">
      <c r="A73" s="164"/>
      <c r="B73" s="321"/>
      <c r="C73" s="311"/>
      <c r="D73" s="306"/>
      <c r="E73" s="307"/>
      <c r="F73" s="183" t="s">
        <v>440</v>
      </c>
      <c r="G73" s="183">
        <v>3</v>
      </c>
      <c r="H73" s="184" t="s">
        <v>327</v>
      </c>
      <c r="I73" s="188" t="str">
        <f>IF(AND('معلومات عن المرفق 1 '!$E$13=1,G73&gt;=1),'Data Validation Lists'!$B$12,IF(AND('معلومات عن المرفق 1 '!$E$13=2,G73&gt;=2),'Data Validation Lists'!$B$12,IF(AND('معلومات عن المرفق 1 '!$E$13=3,G73=3),'Data Validation Lists'!$B$12,'Data Validation Lists'!$B$13)))</f>
        <v>ينطبق - Applicable</v>
      </c>
      <c r="J73" s="172" t="s">
        <v>77</v>
      </c>
      <c r="K73" s="171" t="s">
        <v>246</v>
      </c>
      <c r="L73" s="165">
        <f t="shared" si="1"/>
        <v>3</v>
      </c>
      <c r="M73" s="166"/>
      <c r="N73" s="166"/>
      <c r="O73" s="215"/>
      <c r="P73" s="215"/>
      <c r="Q73" s="166"/>
      <c r="R73" s="167"/>
      <c r="S73" s="168"/>
    </row>
    <row r="74" spans="1:19" ht="74" x14ac:dyDescent="0.4">
      <c r="A74" s="164"/>
      <c r="B74" s="321"/>
      <c r="C74" s="311"/>
      <c r="D74" s="306"/>
      <c r="E74" s="307"/>
      <c r="F74" s="183" t="s">
        <v>440</v>
      </c>
      <c r="G74" s="183">
        <v>1</v>
      </c>
      <c r="H74" s="184" t="s">
        <v>328</v>
      </c>
      <c r="I74" s="188" t="str">
        <f>IF(AND('معلومات عن المرفق 1 '!$E$13=1,G74&gt;=1),'Data Validation Lists'!$B$12,IF(AND('معلومات عن المرفق 1 '!$E$13=2,G74&gt;=2),'Data Validation Lists'!$B$12,IF(AND('معلومات عن المرفق 1 '!$E$13=3,G74=3),'Data Validation Lists'!$B$12,'Data Validation Lists'!$B$13)))</f>
        <v>ينطبق - Applicable</v>
      </c>
      <c r="J74" s="172" t="s">
        <v>202</v>
      </c>
      <c r="K74" s="171" t="s">
        <v>246</v>
      </c>
      <c r="L74" s="165">
        <f t="shared" si="1"/>
        <v>3</v>
      </c>
      <c r="M74" s="166"/>
      <c r="N74" s="166"/>
      <c r="O74" s="215"/>
      <c r="P74" s="215"/>
      <c r="Q74" s="166"/>
      <c r="R74" s="167"/>
      <c r="S74" s="168"/>
    </row>
    <row r="75" spans="1:19" ht="37" x14ac:dyDescent="0.4">
      <c r="A75" s="164"/>
      <c r="B75" s="321"/>
      <c r="C75" s="311"/>
      <c r="D75" s="306"/>
      <c r="E75" s="307"/>
      <c r="F75" s="183" t="s">
        <v>440</v>
      </c>
      <c r="G75" s="183">
        <v>2</v>
      </c>
      <c r="H75" s="184" t="s">
        <v>329</v>
      </c>
      <c r="I75" s="188" t="str">
        <f>IF(AND('معلومات عن المرفق 1 '!$E$13=1,G75&gt;=1),'Data Validation Lists'!$B$12,IF(AND('معلومات عن المرفق 1 '!$E$13=2,G75&gt;=2),'Data Validation Lists'!$B$12,IF(AND('معلومات عن المرفق 1 '!$E$13=3,G75=3),'Data Validation Lists'!$B$12,'Data Validation Lists'!$B$13)))</f>
        <v>ينطبق - Applicable</v>
      </c>
      <c r="J75" s="172" t="s">
        <v>203</v>
      </c>
      <c r="K75" s="171" t="s">
        <v>246</v>
      </c>
      <c r="L75" s="165">
        <f t="shared" si="1"/>
        <v>3</v>
      </c>
      <c r="M75" s="166"/>
      <c r="N75" s="166"/>
      <c r="O75" s="215"/>
      <c r="P75" s="215"/>
      <c r="Q75" s="166"/>
      <c r="R75" s="167"/>
      <c r="S75" s="168"/>
    </row>
    <row r="76" spans="1:19" ht="55.5" x14ac:dyDescent="0.4">
      <c r="A76" s="164"/>
      <c r="B76" s="321"/>
      <c r="C76" s="311"/>
      <c r="D76" s="306"/>
      <c r="E76" s="307"/>
      <c r="F76" s="183" t="s">
        <v>440</v>
      </c>
      <c r="G76" s="183">
        <v>2</v>
      </c>
      <c r="H76" s="184" t="s">
        <v>330</v>
      </c>
      <c r="I76" s="188" t="str">
        <f>IF(AND('معلومات عن المرفق 1 '!$E$13=1,G76&gt;=1),'Data Validation Lists'!$B$12,IF(AND('معلومات عن المرفق 1 '!$E$13=2,G76&gt;=2),'Data Validation Lists'!$B$12,IF(AND('معلومات عن المرفق 1 '!$E$13=3,G76=3),'Data Validation Lists'!$B$12,'Data Validation Lists'!$B$13)))</f>
        <v>ينطبق - Applicable</v>
      </c>
      <c r="J76" s="172" t="s">
        <v>204</v>
      </c>
      <c r="K76" s="171" t="s">
        <v>246</v>
      </c>
      <c r="L76" s="165">
        <f t="shared" si="1"/>
        <v>3</v>
      </c>
      <c r="M76" s="166"/>
      <c r="N76" s="166"/>
      <c r="O76" s="215"/>
      <c r="P76" s="215"/>
      <c r="Q76" s="166"/>
      <c r="R76" s="167"/>
      <c r="S76" s="168"/>
    </row>
    <row r="77" spans="1:19" ht="74" x14ac:dyDescent="0.4">
      <c r="A77" s="164"/>
      <c r="B77" s="321"/>
      <c r="C77" s="311"/>
      <c r="D77" s="306"/>
      <c r="E77" s="307"/>
      <c r="F77" s="183" t="s">
        <v>440</v>
      </c>
      <c r="G77" s="183">
        <v>3</v>
      </c>
      <c r="H77" s="184" t="s">
        <v>331</v>
      </c>
      <c r="I77" s="188" t="str">
        <f>IF(AND('معلومات عن المرفق 1 '!$E$13=1,G77&gt;=1),'Data Validation Lists'!$B$12,IF(AND('معلومات عن المرفق 1 '!$E$13=2,G77&gt;=2),'Data Validation Lists'!$B$12,IF(AND('معلومات عن المرفق 1 '!$E$13=3,G77=3),'Data Validation Lists'!$B$12,'Data Validation Lists'!$B$13)))</f>
        <v>ينطبق - Applicable</v>
      </c>
      <c r="J77" s="172" t="s">
        <v>205</v>
      </c>
      <c r="K77" s="171" t="s">
        <v>246</v>
      </c>
      <c r="L77" s="165">
        <f t="shared" si="1"/>
        <v>3</v>
      </c>
      <c r="M77" s="166"/>
      <c r="N77" s="166"/>
      <c r="O77" s="215"/>
      <c r="P77" s="215"/>
      <c r="Q77" s="166"/>
      <c r="R77" s="167"/>
      <c r="S77" s="168"/>
    </row>
    <row r="78" spans="1:19" ht="111" x14ac:dyDescent="0.4">
      <c r="A78" s="164"/>
      <c r="B78" s="321"/>
      <c r="C78" s="312"/>
      <c r="D78" s="306"/>
      <c r="E78" s="307"/>
      <c r="F78" s="183" t="s">
        <v>439</v>
      </c>
      <c r="G78" s="183">
        <v>2</v>
      </c>
      <c r="H78" s="184" t="s">
        <v>44</v>
      </c>
      <c r="I78" s="188" t="str">
        <f>IF(AND('معلومات عن المرفق 1 '!$E$13=1,G78&gt;=1),'Data Validation Lists'!$B$12,IF(AND('معلومات عن المرفق 1 '!$E$13=2,G78&gt;=2),'Data Validation Lists'!$B$12,IF(AND('معلومات عن المرفق 1 '!$E$13=3,G78=3),'Data Validation Lists'!$B$12,'Data Validation Lists'!$B$13)))</f>
        <v>ينطبق - Applicable</v>
      </c>
      <c r="J78" s="172" t="s">
        <v>162</v>
      </c>
      <c r="K78" s="171" t="s">
        <v>246</v>
      </c>
      <c r="L78" s="165">
        <f t="shared" si="1"/>
        <v>3</v>
      </c>
      <c r="M78" s="166"/>
      <c r="N78" s="166"/>
      <c r="O78" s="215"/>
      <c r="P78" s="215"/>
      <c r="Q78" s="166"/>
      <c r="R78" s="167"/>
      <c r="S78" s="168"/>
    </row>
    <row r="79" spans="1:19" ht="92.5" x14ac:dyDescent="0.4">
      <c r="A79" s="164"/>
      <c r="B79" s="321"/>
      <c r="C79" s="310" t="s">
        <v>332</v>
      </c>
      <c r="D79" s="304" t="s">
        <v>72</v>
      </c>
      <c r="E79" s="305"/>
      <c r="F79" s="183" t="s">
        <v>439</v>
      </c>
      <c r="G79" s="183">
        <v>3</v>
      </c>
      <c r="H79" s="184" t="s">
        <v>333</v>
      </c>
      <c r="I79" s="188" t="str">
        <f>IF(AND('معلومات عن المرفق 1 '!$E$13=1,G79&gt;=1),'Data Validation Lists'!$B$12,IF(AND('معلومات عن المرفق 1 '!$E$13=2,G79&gt;=2),'Data Validation Lists'!$B$12,IF(AND('معلومات عن المرفق 1 '!$E$13=3,G79=3),'Data Validation Lists'!$B$12,'Data Validation Lists'!$B$13)))</f>
        <v>ينطبق - Applicable</v>
      </c>
      <c r="J79" s="172" t="s">
        <v>163</v>
      </c>
      <c r="K79" s="171" t="str">
        <f>IF(L79=3,"مطبق كليًا  - Implemented",IF(L79=0,"لاينطبق على الجهة  - Not Applicable",IF(L79=1,"غير مطبق  - Not Implemented",IF(3&lt;L79&gt;1,"مطبق جزئيًا  - Partially Implemented"," "))))</f>
        <v>مطبق كليًا  - Implemented</v>
      </c>
      <c r="L79" s="165">
        <f>IFERROR(IFERROR(AVERAGEIFS(L80:L95,I80:I95,"&lt;&gt;لا ينطبق - Not Applicable",L80:L95,"&lt;&gt;0"),IFERROR(AVERAGEIF(I80:I95,"&lt;&gt;لا ينطبق - Not Applicable",L80:L95),AVERAGEIF(L80:L95,"&lt;&gt;0",L80:L95))),0)</f>
        <v>3</v>
      </c>
      <c r="M79" s="166"/>
      <c r="N79" s="166"/>
      <c r="O79" s="215"/>
      <c r="P79" s="215"/>
      <c r="Q79" s="166"/>
      <c r="R79" s="167"/>
      <c r="S79" s="168"/>
    </row>
    <row r="80" spans="1:19" ht="55.5" x14ac:dyDescent="0.4">
      <c r="A80" s="164"/>
      <c r="B80" s="321"/>
      <c r="C80" s="311"/>
      <c r="D80" s="306"/>
      <c r="E80" s="307"/>
      <c r="F80" s="183" t="s">
        <v>440</v>
      </c>
      <c r="G80" s="183">
        <v>3</v>
      </c>
      <c r="H80" s="184" t="s">
        <v>334</v>
      </c>
      <c r="I80" s="188" t="str">
        <f>IF(AND('معلومات عن المرفق 1 '!$E$13=1,G80&gt;=1),'Data Validation Lists'!$B$12,IF(AND('معلومات عن المرفق 1 '!$E$13=2,G80&gt;=2),'Data Validation Lists'!$B$12,IF(AND('معلومات عن المرفق 1 '!$E$13=3,G80=3),'Data Validation Lists'!$B$12,'Data Validation Lists'!$B$13)))</f>
        <v>ينطبق - Applicable</v>
      </c>
      <c r="J80" s="172" t="s">
        <v>206</v>
      </c>
      <c r="K80" s="171" t="s">
        <v>246</v>
      </c>
      <c r="L80" s="165">
        <f t="shared" si="1"/>
        <v>3</v>
      </c>
      <c r="M80" s="166"/>
      <c r="N80" s="166"/>
      <c r="O80" s="215"/>
      <c r="P80" s="215"/>
      <c r="Q80" s="166"/>
      <c r="R80" s="167"/>
      <c r="S80" s="168"/>
    </row>
    <row r="81" spans="1:19" ht="111" x14ac:dyDescent="0.4">
      <c r="A81" s="164"/>
      <c r="B81" s="321"/>
      <c r="C81" s="311"/>
      <c r="D81" s="306"/>
      <c r="E81" s="307"/>
      <c r="F81" s="183" t="s">
        <v>440</v>
      </c>
      <c r="G81" s="183">
        <v>1</v>
      </c>
      <c r="H81" s="184" t="s">
        <v>335</v>
      </c>
      <c r="I81" s="188" t="str">
        <f>IF(AND('معلومات عن المرفق 1 '!$E$13=1,G81&gt;=1),'Data Validation Lists'!$B$12,IF(AND('معلومات عن المرفق 1 '!$E$13=2,G81&gt;=2),'Data Validation Lists'!$B$12,IF(AND('معلومات عن المرفق 1 '!$E$13=3,G81=3),'Data Validation Lists'!$B$12,'Data Validation Lists'!$B$13)))</f>
        <v>ينطبق - Applicable</v>
      </c>
      <c r="J81" s="172" t="s">
        <v>506</v>
      </c>
      <c r="K81" s="171" t="s">
        <v>246</v>
      </c>
      <c r="L81" s="165">
        <f t="shared" si="1"/>
        <v>3</v>
      </c>
      <c r="M81" s="166"/>
      <c r="N81" s="166"/>
      <c r="O81" s="215"/>
      <c r="P81" s="215"/>
      <c r="Q81" s="166"/>
      <c r="R81" s="167"/>
      <c r="S81" s="168"/>
    </row>
    <row r="82" spans="1:19" ht="74" x14ac:dyDescent="0.4">
      <c r="A82" s="164"/>
      <c r="B82" s="321"/>
      <c r="C82" s="311"/>
      <c r="D82" s="306"/>
      <c r="E82" s="307"/>
      <c r="F82" s="183" t="s">
        <v>440</v>
      </c>
      <c r="G82" s="183">
        <v>3</v>
      </c>
      <c r="H82" s="184" t="s">
        <v>336</v>
      </c>
      <c r="I82" s="188" t="str">
        <f>IF(AND('معلومات عن المرفق 1 '!$E$13=1,G82&gt;=1),'Data Validation Lists'!$B$12,IF(AND('معلومات عن المرفق 1 '!$E$13=2,G82&gt;=2),'Data Validation Lists'!$B$12,IF(AND('معلومات عن المرفق 1 '!$E$13=3,G82=3),'Data Validation Lists'!$B$12,'Data Validation Lists'!$B$13)))</f>
        <v>ينطبق - Applicable</v>
      </c>
      <c r="J82" s="172" t="s">
        <v>507</v>
      </c>
      <c r="K82" s="171" t="s">
        <v>246</v>
      </c>
      <c r="L82" s="165">
        <f t="shared" si="1"/>
        <v>3</v>
      </c>
      <c r="M82" s="166"/>
      <c r="N82" s="166"/>
      <c r="O82" s="215"/>
      <c r="P82" s="215"/>
      <c r="Q82" s="166"/>
      <c r="R82" s="167"/>
      <c r="S82" s="168"/>
    </row>
    <row r="83" spans="1:19" ht="92.5" x14ac:dyDescent="0.4">
      <c r="A83" s="164"/>
      <c r="B83" s="321"/>
      <c r="C83" s="311"/>
      <c r="D83" s="306"/>
      <c r="E83" s="307"/>
      <c r="F83" s="183" t="s">
        <v>440</v>
      </c>
      <c r="G83" s="183">
        <v>2</v>
      </c>
      <c r="H83" s="184" t="s">
        <v>337</v>
      </c>
      <c r="I83" s="188" t="str">
        <f>IF(AND('معلومات عن المرفق 1 '!$E$13=1,G83&gt;=1),'Data Validation Lists'!$B$12,IF(AND('معلومات عن المرفق 1 '!$E$13=2,G83&gt;=2),'Data Validation Lists'!$B$12,IF(AND('معلومات عن المرفق 1 '!$E$13=3,G83=3),'Data Validation Lists'!$B$12,'Data Validation Lists'!$B$13)))</f>
        <v>ينطبق - Applicable</v>
      </c>
      <c r="J83" s="172" t="s">
        <v>456</v>
      </c>
      <c r="K83" s="171" t="s">
        <v>246</v>
      </c>
      <c r="L83" s="165">
        <f t="shared" si="1"/>
        <v>3</v>
      </c>
      <c r="M83" s="166"/>
      <c r="N83" s="166"/>
      <c r="O83" s="215"/>
      <c r="P83" s="215"/>
      <c r="Q83" s="166"/>
      <c r="R83" s="167"/>
      <c r="S83" s="168"/>
    </row>
    <row r="84" spans="1:19" ht="55.5" x14ac:dyDescent="0.4">
      <c r="A84" s="164"/>
      <c r="B84" s="321"/>
      <c r="C84" s="311"/>
      <c r="D84" s="306"/>
      <c r="E84" s="307"/>
      <c r="F84" s="183" t="s">
        <v>440</v>
      </c>
      <c r="G84" s="183">
        <v>2</v>
      </c>
      <c r="H84" s="184" t="s">
        <v>338</v>
      </c>
      <c r="I84" s="188" t="str">
        <f>IF(AND('معلومات عن المرفق 1 '!$E$13=1,G84&gt;=1),'Data Validation Lists'!$B$12,IF(AND('معلومات عن المرفق 1 '!$E$13=2,G84&gt;=2),'Data Validation Lists'!$B$12,IF(AND('معلومات عن المرفق 1 '!$E$13=3,G84=3),'Data Validation Lists'!$B$12,'Data Validation Lists'!$B$13)))</f>
        <v>ينطبق - Applicable</v>
      </c>
      <c r="J84" s="172" t="s">
        <v>164</v>
      </c>
      <c r="K84" s="171" t="s">
        <v>246</v>
      </c>
      <c r="L84" s="165">
        <f t="shared" si="1"/>
        <v>3</v>
      </c>
      <c r="M84" s="166"/>
      <c r="N84" s="166"/>
      <c r="O84" s="215"/>
      <c r="P84" s="215"/>
      <c r="Q84" s="166"/>
      <c r="R84" s="167"/>
      <c r="S84" s="168"/>
    </row>
    <row r="85" spans="1:19" ht="74" x14ac:dyDescent="0.4">
      <c r="A85" s="164"/>
      <c r="B85" s="321"/>
      <c r="C85" s="311"/>
      <c r="D85" s="306"/>
      <c r="E85" s="307"/>
      <c r="F85" s="183" t="s">
        <v>440</v>
      </c>
      <c r="G85" s="183">
        <v>3</v>
      </c>
      <c r="H85" s="184" t="s">
        <v>339</v>
      </c>
      <c r="I85" s="188" t="str">
        <f>IF(AND('معلومات عن المرفق 1 '!$E$13=1,G85&gt;=1),'Data Validation Lists'!$B$12,IF(AND('معلومات عن المرفق 1 '!$E$13=2,G85&gt;=2),'Data Validation Lists'!$B$12,IF(AND('معلومات عن المرفق 1 '!$E$13=3,G85=3),'Data Validation Lists'!$B$12,'Data Validation Lists'!$B$13)))</f>
        <v>ينطبق - Applicable</v>
      </c>
      <c r="J85" s="172" t="s">
        <v>78</v>
      </c>
      <c r="K85" s="171" t="s">
        <v>246</v>
      </c>
      <c r="L85" s="165">
        <f t="shared" si="1"/>
        <v>3</v>
      </c>
      <c r="M85" s="166"/>
      <c r="N85" s="166"/>
      <c r="O85" s="215"/>
      <c r="P85" s="215"/>
      <c r="Q85" s="166"/>
      <c r="R85" s="167"/>
      <c r="S85" s="168"/>
    </row>
    <row r="86" spans="1:19" ht="74" x14ac:dyDescent="0.4">
      <c r="A86" s="164"/>
      <c r="B86" s="321"/>
      <c r="C86" s="311"/>
      <c r="D86" s="306"/>
      <c r="E86" s="307"/>
      <c r="F86" s="183" t="s">
        <v>440</v>
      </c>
      <c r="G86" s="183">
        <v>3</v>
      </c>
      <c r="H86" s="184" t="s">
        <v>340</v>
      </c>
      <c r="I86" s="188" t="str">
        <f>IF(AND('معلومات عن المرفق 1 '!$E$13=1,G86&gt;=1),'Data Validation Lists'!$B$12,IF(AND('معلومات عن المرفق 1 '!$E$13=2,G86&gt;=2),'Data Validation Lists'!$B$12,IF(AND('معلومات عن المرفق 1 '!$E$13=3,G86=3),'Data Validation Lists'!$B$12,'Data Validation Lists'!$B$13)))</f>
        <v>ينطبق - Applicable</v>
      </c>
      <c r="J86" s="172" t="s">
        <v>207</v>
      </c>
      <c r="K86" s="171" t="s">
        <v>246</v>
      </c>
      <c r="L86" s="165">
        <f t="shared" si="1"/>
        <v>3</v>
      </c>
      <c r="M86" s="166"/>
      <c r="N86" s="166"/>
      <c r="O86" s="215"/>
      <c r="P86" s="215"/>
      <c r="Q86" s="166"/>
      <c r="R86" s="167"/>
      <c r="S86" s="168"/>
    </row>
    <row r="87" spans="1:19" ht="111" x14ac:dyDescent="0.4">
      <c r="A87" s="164"/>
      <c r="B87" s="321"/>
      <c r="C87" s="311"/>
      <c r="D87" s="306"/>
      <c r="E87" s="307"/>
      <c r="F87" s="183" t="s">
        <v>440</v>
      </c>
      <c r="G87" s="183">
        <v>3</v>
      </c>
      <c r="H87" s="184" t="s">
        <v>341</v>
      </c>
      <c r="I87" s="188" t="str">
        <f>IF(AND('معلومات عن المرفق 1 '!$E$13=1,G87&gt;=1),'Data Validation Lists'!$B$12,IF(AND('معلومات عن المرفق 1 '!$E$13=2,G87&gt;=2),'Data Validation Lists'!$B$12,IF(AND('معلومات عن المرفق 1 '!$E$13=3,G87=3),'Data Validation Lists'!$B$12,'Data Validation Lists'!$B$13)))</f>
        <v>ينطبق - Applicable</v>
      </c>
      <c r="J87" s="172" t="s">
        <v>208</v>
      </c>
      <c r="K87" s="171" t="s">
        <v>246</v>
      </c>
      <c r="L87" s="165">
        <f t="shared" si="1"/>
        <v>3</v>
      </c>
      <c r="M87" s="166"/>
      <c r="N87" s="166"/>
      <c r="O87" s="215"/>
      <c r="P87" s="215"/>
      <c r="Q87" s="166"/>
      <c r="R87" s="167"/>
      <c r="S87" s="168"/>
    </row>
    <row r="88" spans="1:19" ht="111" x14ac:dyDescent="0.4">
      <c r="A88" s="164"/>
      <c r="B88" s="321"/>
      <c r="C88" s="311"/>
      <c r="D88" s="306"/>
      <c r="E88" s="307"/>
      <c r="F88" s="183" t="s">
        <v>440</v>
      </c>
      <c r="G88" s="183">
        <v>2</v>
      </c>
      <c r="H88" s="184" t="s">
        <v>342</v>
      </c>
      <c r="I88" s="188" t="str">
        <f>IF(AND('معلومات عن المرفق 1 '!$E$13=1,G88&gt;=1),'Data Validation Lists'!$B$12,IF(AND('معلومات عن المرفق 1 '!$E$13=2,G88&gt;=2),'Data Validation Lists'!$B$12,IF(AND('معلومات عن المرفق 1 '!$E$13=3,G88=3),'Data Validation Lists'!$B$12,'Data Validation Lists'!$B$13)))</f>
        <v>ينطبق - Applicable</v>
      </c>
      <c r="J88" s="172" t="s">
        <v>209</v>
      </c>
      <c r="K88" s="171" t="s">
        <v>246</v>
      </c>
      <c r="L88" s="165">
        <f t="shared" si="1"/>
        <v>3</v>
      </c>
      <c r="M88" s="166"/>
      <c r="N88" s="166"/>
      <c r="O88" s="215"/>
      <c r="P88" s="215"/>
      <c r="Q88" s="166"/>
      <c r="R88" s="167"/>
      <c r="S88" s="168"/>
    </row>
    <row r="89" spans="1:19" ht="129.5" x14ac:dyDescent="0.4">
      <c r="A89" s="164"/>
      <c r="B89" s="321"/>
      <c r="C89" s="311"/>
      <c r="D89" s="306"/>
      <c r="E89" s="307"/>
      <c r="F89" s="183" t="s">
        <v>440</v>
      </c>
      <c r="G89" s="183">
        <v>2</v>
      </c>
      <c r="H89" s="184" t="s">
        <v>343</v>
      </c>
      <c r="I89" s="188" t="str">
        <f>IF(AND('معلومات عن المرفق 1 '!$E$13=1,G89&gt;=1),'Data Validation Lists'!$B$12,IF(AND('معلومات عن المرفق 1 '!$E$13=2,G89&gt;=2),'Data Validation Lists'!$B$12,IF(AND('معلومات عن المرفق 1 '!$E$13=3,G89=3),'Data Validation Lists'!$B$12,'Data Validation Lists'!$B$13)))</f>
        <v>ينطبق - Applicable</v>
      </c>
      <c r="J89" s="172" t="s">
        <v>457</v>
      </c>
      <c r="K89" s="171" t="s">
        <v>246</v>
      </c>
      <c r="L89" s="165">
        <f t="shared" si="1"/>
        <v>3</v>
      </c>
      <c r="M89" s="166"/>
      <c r="N89" s="166"/>
      <c r="O89" s="215"/>
      <c r="P89" s="215"/>
      <c r="Q89" s="166"/>
      <c r="R89" s="167"/>
      <c r="S89" s="168"/>
    </row>
    <row r="90" spans="1:19" ht="74" x14ac:dyDescent="0.4">
      <c r="A90" s="164"/>
      <c r="B90" s="321"/>
      <c r="C90" s="311"/>
      <c r="D90" s="306"/>
      <c r="E90" s="307"/>
      <c r="F90" s="183" t="s">
        <v>440</v>
      </c>
      <c r="G90" s="183">
        <v>2</v>
      </c>
      <c r="H90" s="184" t="s">
        <v>344</v>
      </c>
      <c r="I90" s="188" t="str">
        <f>IF(AND('معلومات عن المرفق 1 '!$E$13=1,G90&gt;=1),'Data Validation Lists'!$B$12,IF(AND('معلومات عن المرفق 1 '!$E$13=2,G90&gt;=2),'Data Validation Lists'!$B$12,IF(AND('معلومات عن المرفق 1 '!$E$13=3,G90=3),'Data Validation Lists'!$B$12,'Data Validation Lists'!$B$13)))</f>
        <v>ينطبق - Applicable</v>
      </c>
      <c r="J90" s="172" t="s">
        <v>210</v>
      </c>
      <c r="K90" s="171" t="s">
        <v>246</v>
      </c>
      <c r="L90" s="165">
        <f t="shared" si="1"/>
        <v>3</v>
      </c>
      <c r="M90" s="166"/>
      <c r="N90" s="166"/>
      <c r="O90" s="215"/>
      <c r="P90" s="215"/>
      <c r="Q90" s="166"/>
      <c r="R90" s="167"/>
      <c r="S90" s="168"/>
    </row>
    <row r="91" spans="1:19" ht="55.5" x14ac:dyDescent="0.4">
      <c r="A91" s="164"/>
      <c r="B91" s="321"/>
      <c r="C91" s="311"/>
      <c r="D91" s="306"/>
      <c r="E91" s="307"/>
      <c r="F91" s="183" t="s">
        <v>440</v>
      </c>
      <c r="G91" s="183">
        <v>1</v>
      </c>
      <c r="H91" s="184" t="s">
        <v>345</v>
      </c>
      <c r="I91" s="188" t="str">
        <f>IF(AND('معلومات عن المرفق 1 '!$E$13=1,G91&gt;=1),'Data Validation Lists'!$B$12,IF(AND('معلومات عن المرفق 1 '!$E$13=2,G91&gt;=2),'Data Validation Lists'!$B$12,IF(AND('معلومات عن المرفق 1 '!$E$13=3,G91=3),'Data Validation Lists'!$B$12,'Data Validation Lists'!$B$13)))</f>
        <v>ينطبق - Applicable</v>
      </c>
      <c r="J91" s="172" t="s">
        <v>211</v>
      </c>
      <c r="K91" s="171" t="s">
        <v>246</v>
      </c>
      <c r="L91" s="165">
        <f t="shared" si="1"/>
        <v>3</v>
      </c>
      <c r="M91" s="166"/>
      <c r="N91" s="166"/>
      <c r="O91" s="215"/>
      <c r="P91" s="215"/>
      <c r="Q91" s="166"/>
      <c r="R91" s="167"/>
      <c r="S91" s="168"/>
    </row>
    <row r="92" spans="1:19" ht="74" x14ac:dyDescent="0.4">
      <c r="A92" s="164"/>
      <c r="B92" s="321"/>
      <c r="C92" s="311"/>
      <c r="D92" s="306"/>
      <c r="E92" s="307"/>
      <c r="F92" s="183" t="s">
        <v>440</v>
      </c>
      <c r="G92" s="183">
        <v>3</v>
      </c>
      <c r="H92" s="184" t="s">
        <v>346</v>
      </c>
      <c r="I92" s="188" t="str">
        <f>IF(AND('معلومات عن المرفق 1 '!$E$13=1,G92&gt;=1),'Data Validation Lists'!$B$12,IF(AND('معلومات عن المرفق 1 '!$E$13=2,G92&gt;=2),'Data Validation Lists'!$B$12,IF(AND('معلومات عن المرفق 1 '!$E$13=3,G92=3),'Data Validation Lists'!$B$12,'Data Validation Lists'!$B$13)))</f>
        <v>ينطبق - Applicable</v>
      </c>
      <c r="J92" s="172" t="s">
        <v>212</v>
      </c>
      <c r="K92" s="171" t="s">
        <v>246</v>
      </c>
      <c r="L92" s="165">
        <f t="shared" si="1"/>
        <v>3</v>
      </c>
      <c r="M92" s="166"/>
      <c r="N92" s="166"/>
      <c r="O92" s="215"/>
      <c r="P92" s="215"/>
      <c r="Q92" s="166"/>
      <c r="R92" s="167"/>
      <c r="S92" s="168"/>
    </row>
    <row r="93" spans="1:19" ht="74" x14ac:dyDescent="0.4">
      <c r="A93" s="164"/>
      <c r="B93" s="321"/>
      <c r="C93" s="311"/>
      <c r="D93" s="306"/>
      <c r="E93" s="307"/>
      <c r="F93" s="183" t="s">
        <v>440</v>
      </c>
      <c r="G93" s="183">
        <v>3</v>
      </c>
      <c r="H93" s="184" t="s">
        <v>347</v>
      </c>
      <c r="I93" s="188" t="str">
        <f>IF(AND('معلومات عن المرفق 1 '!$E$13=1,G93&gt;=1),'Data Validation Lists'!$B$12,IF(AND('معلومات عن المرفق 1 '!$E$13=2,G93&gt;=2),'Data Validation Lists'!$B$12,IF(AND('معلومات عن المرفق 1 '!$E$13=3,G93=3),'Data Validation Lists'!$B$12,'Data Validation Lists'!$B$13)))</f>
        <v>ينطبق - Applicable</v>
      </c>
      <c r="J93" s="172" t="s">
        <v>79</v>
      </c>
      <c r="K93" s="171" t="s">
        <v>246</v>
      </c>
      <c r="L93" s="165">
        <f t="shared" si="1"/>
        <v>3</v>
      </c>
      <c r="M93" s="166"/>
      <c r="N93" s="166"/>
      <c r="O93" s="215"/>
      <c r="P93" s="215"/>
      <c r="Q93" s="166"/>
      <c r="R93" s="167"/>
      <c r="S93" s="168"/>
    </row>
    <row r="94" spans="1:19" ht="74" x14ac:dyDescent="0.4">
      <c r="A94" s="164"/>
      <c r="B94" s="321"/>
      <c r="C94" s="311"/>
      <c r="D94" s="306"/>
      <c r="E94" s="307"/>
      <c r="F94" s="183" t="s">
        <v>440</v>
      </c>
      <c r="G94" s="183">
        <v>2</v>
      </c>
      <c r="H94" s="184" t="s">
        <v>348</v>
      </c>
      <c r="I94" s="188" t="str">
        <f>IF(AND('معلومات عن المرفق 1 '!$E$13=1,G94&gt;=1),'Data Validation Lists'!$B$12,IF(AND('معلومات عن المرفق 1 '!$E$13=2,G94&gt;=2),'Data Validation Lists'!$B$12,IF(AND('معلومات عن المرفق 1 '!$E$13=3,G94=3),'Data Validation Lists'!$B$12,'Data Validation Lists'!$B$13)))</f>
        <v>ينطبق - Applicable</v>
      </c>
      <c r="J94" s="172" t="s">
        <v>213</v>
      </c>
      <c r="K94" s="171" t="s">
        <v>246</v>
      </c>
      <c r="L94" s="165">
        <f t="shared" si="1"/>
        <v>3</v>
      </c>
      <c r="M94" s="166"/>
      <c r="N94" s="166"/>
      <c r="O94" s="215"/>
      <c r="P94" s="215"/>
      <c r="Q94" s="166"/>
      <c r="R94" s="167"/>
      <c r="S94" s="168"/>
    </row>
    <row r="95" spans="1:19" ht="74" x14ac:dyDescent="0.4">
      <c r="A95" s="164"/>
      <c r="B95" s="321"/>
      <c r="C95" s="311"/>
      <c r="D95" s="306"/>
      <c r="E95" s="307"/>
      <c r="F95" s="183" t="s">
        <v>440</v>
      </c>
      <c r="G95" s="183">
        <v>3</v>
      </c>
      <c r="H95" s="184" t="s">
        <v>349</v>
      </c>
      <c r="I95" s="188" t="str">
        <f>IF(AND('معلومات عن المرفق 1 '!$E$13=1,G95&gt;=1),'Data Validation Lists'!$B$12,IF(AND('معلومات عن المرفق 1 '!$E$13=2,G95&gt;=2),'Data Validation Lists'!$B$12,IF(AND('معلومات عن المرفق 1 '!$E$13=3,G95=3),'Data Validation Lists'!$B$12,'Data Validation Lists'!$B$13)))</f>
        <v>ينطبق - Applicable</v>
      </c>
      <c r="J95" s="172" t="s">
        <v>350</v>
      </c>
      <c r="K95" s="171" t="s">
        <v>246</v>
      </c>
      <c r="L95" s="165">
        <f t="shared" si="1"/>
        <v>3</v>
      </c>
      <c r="M95" s="166"/>
      <c r="N95" s="166"/>
      <c r="O95" s="215"/>
      <c r="P95" s="215"/>
      <c r="Q95" s="166"/>
      <c r="R95" s="167"/>
      <c r="S95" s="168"/>
    </row>
    <row r="96" spans="1:19" ht="92.5" x14ac:dyDescent="0.4">
      <c r="A96" s="164"/>
      <c r="B96" s="321"/>
      <c r="C96" s="311"/>
      <c r="D96" s="308"/>
      <c r="E96" s="309"/>
      <c r="F96" s="183" t="s">
        <v>439</v>
      </c>
      <c r="G96" s="183">
        <v>2</v>
      </c>
      <c r="H96" s="184" t="s">
        <v>45</v>
      </c>
      <c r="I96" s="188" t="str">
        <f>IF(AND('معلومات عن المرفق 1 '!$E$13=1,G96&gt;=1),'Data Validation Lists'!$B$12,IF(AND('معلومات عن المرفق 1 '!$E$13=2,G96&gt;=2),'Data Validation Lists'!$B$12,IF(AND('معلومات عن المرفق 1 '!$E$13=3,G96=3),'Data Validation Lists'!$B$12,'Data Validation Lists'!$B$13)))</f>
        <v>ينطبق - Applicable</v>
      </c>
      <c r="J96" s="172" t="s">
        <v>165</v>
      </c>
      <c r="K96" s="171" t="s">
        <v>246</v>
      </c>
      <c r="L96" s="165">
        <f t="shared" si="1"/>
        <v>3</v>
      </c>
      <c r="M96" s="166"/>
      <c r="N96" s="166"/>
      <c r="O96" s="215"/>
      <c r="P96" s="215"/>
      <c r="Q96" s="166"/>
      <c r="R96" s="167"/>
      <c r="S96" s="168"/>
    </row>
    <row r="97" spans="1:19" ht="74" x14ac:dyDescent="0.4">
      <c r="A97" s="164"/>
      <c r="B97" s="321"/>
      <c r="C97" s="310" t="s">
        <v>351</v>
      </c>
      <c r="D97" s="304" t="s">
        <v>444</v>
      </c>
      <c r="E97" s="305"/>
      <c r="F97" s="183" t="s">
        <v>439</v>
      </c>
      <c r="G97" s="183">
        <v>2</v>
      </c>
      <c r="H97" s="184" t="s">
        <v>352</v>
      </c>
      <c r="I97" s="188" t="str">
        <f>IF(AND('معلومات عن المرفق 1 '!$E$13=1,G97&gt;=1),'Data Validation Lists'!$B$12,IF(AND('معلومات عن المرفق 1 '!$E$13=2,G97&gt;=2),'Data Validation Lists'!$B$12,IF(AND('معلومات عن المرفق 1 '!$E$13=3,G97=3),'Data Validation Lists'!$B$12,'Data Validation Lists'!$B$13)))</f>
        <v>ينطبق - Applicable</v>
      </c>
      <c r="J97" s="172" t="s">
        <v>166</v>
      </c>
      <c r="K97" s="171" t="str">
        <f>IF(L97=3,"مطبق كليًا  - Implemented",IF(L97=0,"لاينطبق على الجهة  - Not Applicable",IF(L97=1,"غير مطبق  - Not Implemented",IF(3&lt;L97&gt;1,"مطبق جزئيًا  - Partially Implemented"," "))))</f>
        <v>مطبق كليًا  - Implemented</v>
      </c>
      <c r="L97" s="165">
        <f>IFERROR(IFERROR(AVERAGEIFS(L98:L102,I98:I102,"&lt;&gt;لا ينطبق - Not Applicable",L98:L102,"&lt;&gt;0"),IFERROR(AVERAGEIF(I98:I102,"&lt;&gt;لا ينطبق - Not Applicable",L98:L102),AVERAGEIF(L98:L102,"&lt;&gt;0",L98:L102))),0)</f>
        <v>3</v>
      </c>
      <c r="M97" s="166"/>
      <c r="N97" s="166"/>
      <c r="O97" s="215"/>
      <c r="P97" s="215"/>
      <c r="Q97" s="166"/>
      <c r="R97" s="167"/>
      <c r="S97" s="168"/>
    </row>
    <row r="98" spans="1:19" ht="166.5" x14ac:dyDescent="0.4">
      <c r="A98" s="164"/>
      <c r="B98" s="321"/>
      <c r="C98" s="311"/>
      <c r="D98" s="306"/>
      <c r="E98" s="307"/>
      <c r="F98" s="183" t="s">
        <v>440</v>
      </c>
      <c r="G98" s="183">
        <v>2</v>
      </c>
      <c r="H98" s="184" t="s">
        <v>353</v>
      </c>
      <c r="I98" s="188" t="str">
        <f>IF(AND('معلومات عن المرفق 1 '!$E$13=1,G98&gt;=1),'Data Validation Lists'!$B$12,IF(AND('معلومات عن المرفق 1 '!$E$13=2,G98&gt;=2),'Data Validation Lists'!$B$12,IF(AND('معلومات عن المرفق 1 '!$E$13=3,G98=3),'Data Validation Lists'!$B$12,'Data Validation Lists'!$B$13)))</f>
        <v>ينطبق - Applicable</v>
      </c>
      <c r="J98" s="172" t="s">
        <v>167</v>
      </c>
      <c r="K98" s="171" t="s">
        <v>246</v>
      </c>
      <c r="L98" s="165">
        <f t="shared" si="1"/>
        <v>3</v>
      </c>
      <c r="M98" s="166"/>
      <c r="N98" s="166"/>
      <c r="O98" s="215"/>
      <c r="P98" s="215"/>
      <c r="Q98" s="166"/>
      <c r="R98" s="167"/>
      <c r="S98" s="168"/>
    </row>
    <row r="99" spans="1:19" ht="148" x14ac:dyDescent="0.4">
      <c r="A99" s="164"/>
      <c r="B99" s="321"/>
      <c r="C99" s="311"/>
      <c r="D99" s="306"/>
      <c r="E99" s="307"/>
      <c r="F99" s="183" t="s">
        <v>440</v>
      </c>
      <c r="G99" s="183">
        <v>2</v>
      </c>
      <c r="H99" s="184" t="s">
        <v>354</v>
      </c>
      <c r="I99" s="188" t="str">
        <f>IF(AND('معلومات عن المرفق 1 '!$E$13=1,G99&gt;=1),'Data Validation Lists'!$B$12,IF(AND('معلومات عن المرفق 1 '!$E$13=2,G99&gt;=2),'Data Validation Lists'!$B$12,IF(AND('معلومات عن المرفق 1 '!$E$13=3,G99=3),'Data Validation Lists'!$B$12,'Data Validation Lists'!$B$13)))</f>
        <v>ينطبق - Applicable</v>
      </c>
      <c r="J99" s="172" t="s">
        <v>168</v>
      </c>
      <c r="K99" s="171" t="s">
        <v>246</v>
      </c>
      <c r="L99" s="165">
        <f t="shared" si="1"/>
        <v>3</v>
      </c>
      <c r="M99" s="166"/>
      <c r="N99" s="166"/>
      <c r="O99" s="215"/>
      <c r="P99" s="215"/>
      <c r="Q99" s="166"/>
      <c r="R99" s="167"/>
      <c r="S99" s="168"/>
    </row>
    <row r="100" spans="1:19" ht="74" x14ac:dyDescent="0.4">
      <c r="A100" s="164"/>
      <c r="B100" s="321"/>
      <c r="C100" s="311"/>
      <c r="D100" s="306"/>
      <c r="E100" s="307"/>
      <c r="F100" s="183" t="s">
        <v>440</v>
      </c>
      <c r="G100" s="183">
        <v>2</v>
      </c>
      <c r="H100" s="184" t="s">
        <v>355</v>
      </c>
      <c r="I100" s="188" t="str">
        <f>IF(AND('معلومات عن المرفق 1 '!$E$13=1,G100&gt;=1),'Data Validation Lists'!$B$12,IF(AND('معلومات عن المرفق 1 '!$E$13=2,G100&gt;=2),'Data Validation Lists'!$B$12,IF(AND('معلومات عن المرفق 1 '!$E$13=3,G100=3),'Data Validation Lists'!$B$12,'Data Validation Lists'!$B$13)))</f>
        <v>ينطبق - Applicable</v>
      </c>
      <c r="J100" s="172" t="s">
        <v>458</v>
      </c>
      <c r="K100" s="171" t="s">
        <v>246</v>
      </c>
      <c r="L100" s="165">
        <f t="shared" si="1"/>
        <v>3</v>
      </c>
      <c r="M100" s="166"/>
      <c r="N100" s="166"/>
      <c r="O100" s="215"/>
      <c r="P100" s="215"/>
      <c r="Q100" s="166"/>
      <c r="R100" s="167"/>
      <c r="S100" s="168"/>
    </row>
    <row r="101" spans="1:19" ht="37" x14ac:dyDescent="0.4">
      <c r="A101" s="164"/>
      <c r="B101" s="321"/>
      <c r="C101" s="311"/>
      <c r="D101" s="306"/>
      <c r="E101" s="307"/>
      <c r="F101" s="183" t="s">
        <v>440</v>
      </c>
      <c r="G101" s="183">
        <v>1</v>
      </c>
      <c r="H101" s="184" t="s">
        <v>356</v>
      </c>
      <c r="I101" s="188" t="str">
        <f>IF(AND('معلومات عن المرفق 1 '!$E$13=1,G101&gt;=1),'Data Validation Lists'!$B$12,IF(AND('معلومات عن المرفق 1 '!$E$13=2,G101&gt;=2),'Data Validation Lists'!$B$12,IF(AND('معلومات عن المرفق 1 '!$E$13=3,G101=3),'Data Validation Lists'!$B$12,'Data Validation Lists'!$B$13)))</f>
        <v>ينطبق - Applicable</v>
      </c>
      <c r="J101" s="172" t="s">
        <v>214</v>
      </c>
      <c r="K101" s="171" t="s">
        <v>246</v>
      </c>
      <c r="L101" s="165">
        <f t="shared" si="1"/>
        <v>3</v>
      </c>
      <c r="M101" s="166"/>
      <c r="N101" s="166"/>
      <c r="O101" s="215"/>
      <c r="P101" s="215"/>
      <c r="Q101" s="166"/>
      <c r="R101" s="167"/>
      <c r="S101" s="168"/>
    </row>
    <row r="102" spans="1:19" ht="74" x14ac:dyDescent="0.4">
      <c r="A102" s="164"/>
      <c r="B102" s="321"/>
      <c r="C102" s="311"/>
      <c r="D102" s="306"/>
      <c r="E102" s="307"/>
      <c r="F102" s="183" t="s">
        <v>440</v>
      </c>
      <c r="G102" s="183">
        <v>1</v>
      </c>
      <c r="H102" s="184" t="s">
        <v>357</v>
      </c>
      <c r="I102" s="188" t="str">
        <f>IF(AND('معلومات عن المرفق 1 '!$E$13=1,G102&gt;=1),'Data Validation Lists'!$B$12,IF(AND('معلومات عن المرفق 1 '!$E$13=2,G102&gt;=2),'Data Validation Lists'!$B$12,IF(AND('معلومات عن المرفق 1 '!$E$13=3,G102=3),'Data Validation Lists'!$B$12,'Data Validation Lists'!$B$13)))</f>
        <v>ينطبق - Applicable</v>
      </c>
      <c r="J102" s="172" t="s">
        <v>215</v>
      </c>
      <c r="K102" s="171" t="s">
        <v>246</v>
      </c>
      <c r="L102" s="165">
        <f t="shared" si="1"/>
        <v>3</v>
      </c>
      <c r="M102" s="166"/>
      <c r="N102" s="166"/>
      <c r="O102" s="215"/>
      <c r="P102" s="215"/>
      <c r="Q102" s="166"/>
      <c r="R102" s="167"/>
      <c r="S102" s="168"/>
    </row>
    <row r="103" spans="1:19" ht="111" x14ac:dyDescent="0.4">
      <c r="A103" s="164"/>
      <c r="B103" s="321"/>
      <c r="C103" s="311"/>
      <c r="D103" s="306"/>
      <c r="E103" s="307"/>
      <c r="F103" s="183" t="s">
        <v>439</v>
      </c>
      <c r="G103" s="183">
        <v>2</v>
      </c>
      <c r="H103" s="184" t="s">
        <v>46</v>
      </c>
      <c r="I103" s="188" t="str">
        <f>IF(AND('معلومات عن المرفق 1 '!$E$13=1,G103&gt;=1),'Data Validation Lists'!$B$12,IF(AND('معلومات عن المرفق 1 '!$E$13=2,G103&gt;=2),'Data Validation Lists'!$B$12,IF(AND('معلومات عن المرفق 1 '!$E$13=3,G103=3),'Data Validation Lists'!$B$12,'Data Validation Lists'!$B$13)))</f>
        <v>ينطبق - Applicable</v>
      </c>
      <c r="J103" s="172" t="s">
        <v>216</v>
      </c>
      <c r="K103" s="171" t="s">
        <v>246</v>
      </c>
      <c r="L103" s="165">
        <f t="shared" si="1"/>
        <v>3</v>
      </c>
      <c r="M103" s="166"/>
      <c r="N103" s="166"/>
      <c r="O103" s="215"/>
      <c r="P103" s="215"/>
      <c r="Q103" s="166"/>
      <c r="R103" s="167"/>
      <c r="S103" s="168"/>
    </row>
    <row r="104" spans="1:19" ht="92.5" x14ac:dyDescent="0.4">
      <c r="A104" s="164"/>
      <c r="B104" s="321"/>
      <c r="C104" s="310" t="s">
        <v>358</v>
      </c>
      <c r="D104" s="304" t="s">
        <v>80</v>
      </c>
      <c r="E104" s="305"/>
      <c r="F104" s="183" t="s">
        <v>439</v>
      </c>
      <c r="G104" s="183">
        <v>3</v>
      </c>
      <c r="H104" s="184" t="s">
        <v>361</v>
      </c>
      <c r="I104" s="188" t="str">
        <f>IF(AND('معلومات عن المرفق 1 '!$E$13=1,G104&gt;=1),'Data Validation Lists'!$B$12,IF(AND('معلومات عن المرفق 1 '!$E$13=2,G104&gt;=2),'Data Validation Lists'!$B$12,IF(AND('معلومات عن المرفق 1 '!$E$13=3,G104=3),'Data Validation Lists'!$B$12,'Data Validation Lists'!$B$13)))</f>
        <v>ينطبق - Applicable</v>
      </c>
      <c r="J104" s="172" t="s">
        <v>169</v>
      </c>
      <c r="K104" s="171" t="str">
        <f>IF(L104=3,"مطبق كليًا  - Implemented",IF(L104=0,"لاينطبق على الجهة  - Not Applicable",IF(L104=1,"غير مطبق  - Not Implemented",IF(3&lt;L104&gt;1,"مطبق جزئيًا  - Partially Implemented"," "))))</f>
        <v>مطبق كليًا  - Implemented</v>
      </c>
      <c r="L104" s="165">
        <f>IFERROR(IFERROR(AVERAGEIFS(L105:L108,I105:I108,"&lt;&gt;لا ينطبق - Not Applicable",L105:L108,"&lt;&gt;0"),IFERROR(AVERAGEIF(I105:I108,"&lt;&gt;لا ينطبق - Not Applicable",L105:L108),AVERAGEIF(L105:L108,"&lt;&gt;0",L105:L108))),0)</f>
        <v>3</v>
      </c>
      <c r="M104" s="166"/>
      <c r="N104" s="166"/>
      <c r="O104" s="215"/>
      <c r="P104" s="215"/>
      <c r="Q104" s="166"/>
      <c r="R104" s="167"/>
      <c r="S104" s="168"/>
    </row>
    <row r="105" spans="1:19" ht="55.5" x14ac:dyDescent="0.4">
      <c r="A105" s="164"/>
      <c r="B105" s="321"/>
      <c r="C105" s="311"/>
      <c r="D105" s="306"/>
      <c r="E105" s="307"/>
      <c r="F105" s="183" t="s">
        <v>440</v>
      </c>
      <c r="G105" s="183">
        <v>3</v>
      </c>
      <c r="H105" s="184" t="s">
        <v>359</v>
      </c>
      <c r="I105" s="188" t="str">
        <f>IF(AND('معلومات عن المرفق 1 '!$E$13=1,G105&gt;=1),'Data Validation Lists'!$B$12,IF(AND('معلومات عن المرفق 1 '!$E$13=2,G105&gt;=2),'Data Validation Lists'!$B$12,IF(AND('معلومات عن المرفق 1 '!$E$13=3,G105=3),'Data Validation Lists'!$B$12,'Data Validation Lists'!$B$13)))</f>
        <v>ينطبق - Applicable</v>
      </c>
      <c r="J105" s="172" t="s">
        <v>81</v>
      </c>
      <c r="K105" s="171" t="s">
        <v>246</v>
      </c>
      <c r="L105" s="165">
        <f t="shared" si="1"/>
        <v>3</v>
      </c>
      <c r="M105" s="166"/>
      <c r="N105" s="166"/>
      <c r="O105" s="215"/>
      <c r="P105" s="215"/>
      <c r="Q105" s="166"/>
      <c r="R105" s="167"/>
      <c r="S105" s="168"/>
    </row>
    <row r="106" spans="1:19" ht="74" x14ac:dyDescent="0.4">
      <c r="A106" s="164"/>
      <c r="B106" s="321"/>
      <c r="C106" s="311"/>
      <c r="D106" s="306"/>
      <c r="E106" s="307"/>
      <c r="F106" s="183" t="s">
        <v>440</v>
      </c>
      <c r="G106" s="183">
        <v>2</v>
      </c>
      <c r="H106" s="184" t="s">
        <v>360</v>
      </c>
      <c r="I106" s="188" t="str">
        <f>IF(AND('معلومات عن المرفق 1 '!$E$13=1,G106&gt;=1),'Data Validation Lists'!$B$12,IF(AND('معلومات عن المرفق 1 '!$E$13=2,G106&gt;=2),'Data Validation Lists'!$B$12,IF(AND('معلومات عن المرفق 1 '!$E$13=3,G106=3),'Data Validation Lists'!$B$12,'Data Validation Lists'!$B$13)))</f>
        <v>ينطبق - Applicable</v>
      </c>
      <c r="J106" s="172" t="s">
        <v>82</v>
      </c>
      <c r="K106" s="171" t="s">
        <v>246</v>
      </c>
      <c r="L106" s="165">
        <f t="shared" si="1"/>
        <v>3</v>
      </c>
      <c r="M106" s="166"/>
      <c r="N106" s="166"/>
      <c r="O106" s="215"/>
      <c r="P106" s="215"/>
      <c r="Q106" s="166"/>
      <c r="R106" s="167"/>
      <c r="S106" s="168"/>
    </row>
    <row r="107" spans="1:19" ht="74" x14ac:dyDescent="0.4">
      <c r="A107" s="164"/>
      <c r="B107" s="321"/>
      <c r="C107" s="311"/>
      <c r="D107" s="306"/>
      <c r="E107" s="307"/>
      <c r="F107" s="183" t="s">
        <v>440</v>
      </c>
      <c r="G107" s="183">
        <v>2</v>
      </c>
      <c r="H107" s="184" t="s">
        <v>362</v>
      </c>
      <c r="I107" s="188" t="str">
        <f>IF(AND('معلومات عن المرفق 1 '!$E$13=1,G107&gt;=1),'Data Validation Lists'!$B$12,IF(AND('معلومات عن المرفق 1 '!$E$13=2,G107&gt;=2),'Data Validation Lists'!$B$12,IF(AND('معلومات عن المرفق 1 '!$E$13=3,G107=3),'Data Validation Lists'!$B$12,'Data Validation Lists'!$B$13)))</f>
        <v>ينطبق - Applicable</v>
      </c>
      <c r="J107" s="172" t="s">
        <v>170</v>
      </c>
      <c r="K107" s="171" t="s">
        <v>246</v>
      </c>
      <c r="L107" s="165">
        <f t="shared" si="1"/>
        <v>3</v>
      </c>
      <c r="M107" s="166"/>
      <c r="N107" s="166"/>
      <c r="O107" s="215"/>
      <c r="P107" s="215"/>
      <c r="Q107" s="166"/>
      <c r="R107" s="167"/>
      <c r="S107" s="168"/>
    </row>
    <row r="108" spans="1:19" ht="74" x14ac:dyDescent="0.4">
      <c r="A108" s="164"/>
      <c r="B108" s="321"/>
      <c r="C108" s="311"/>
      <c r="D108" s="306"/>
      <c r="E108" s="307"/>
      <c r="F108" s="183" t="s">
        <v>440</v>
      </c>
      <c r="G108" s="183">
        <v>1</v>
      </c>
      <c r="H108" s="184" t="s">
        <v>363</v>
      </c>
      <c r="I108" s="188" t="str">
        <f>IF(AND('معلومات عن المرفق 1 '!$E$13=1,G108&gt;=1),'Data Validation Lists'!$B$12,IF(AND('معلومات عن المرفق 1 '!$E$13=2,G108&gt;=2),'Data Validation Lists'!$B$12,IF(AND('معلومات عن المرفق 1 '!$E$13=3,G108=3),'Data Validation Lists'!$B$12,'Data Validation Lists'!$B$13)))</f>
        <v>ينطبق - Applicable</v>
      </c>
      <c r="J108" s="172" t="s">
        <v>459</v>
      </c>
      <c r="K108" s="171" t="s">
        <v>246</v>
      </c>
      <c r="L108" s="165">
        <f t="shared" si="1"/>
        <v>3</v>
      </c>
      <c r="M108" s="166"/>
      <c r="N108" s="166"/>
      <c r="O108" s="215"/>
      <c r="P108" s="215"/>
      <c r="Q108" s="166"/>
      <c r="R108" s="167"/>
      <c r="S108" s="168"/>
    </row>
    <row r="109" spans="1:19" ht="111" x14ac:dyDescent="0.4">
      <c r="A109" s="164"/>
      <c r="B109" s="321"/>
      <c r="C109" s="311"/>
      <c r="D109" s="306"/>
      <c r="E109" s="307"/>
      <c r="F109" s="183" t="s">
        <v>439</v>
      </c>
      <c r="G109" s="183">
        <v>2</v>
      </c>
      <c r="H109" s="184" t="s">
        <v>47</v>
      </c>
      <c r="I109" s="188" t="str">
        <f>IF(AND('معلومات عن المرفق 1 '!$E$13=1,G109&gt;=1),'Data Validation Lists'!$B$12,IF(AND('معلومات عن المرفق 1 '!$E$13=2,G109&gt;=2),'Data Validation Lists'!$B$12,IF(AND('معلومات عن المرفق 1 '!$E$13=3,G109=3),'Data Validation Lists'!$B$12,'Data Validation Lists'!$B$13)))</f>
        <v>ينطبق - Applicable</v>
      </c>
      <c r="J109" s="172" t="s">
        <v>217</v>
      </c>
      <c r="K109" s="171" t="s">
        <v>246</v>
      </c>
      <c r="L109" s="165">
        <f t="shared" si="1"/>
        <v>3</v>
      </c>
      <c r="M109" s="166"/>
      <c r="N109" s="166"/>
      <c r="O109" s="215"/>
      <c r="P109" s="215"/>
      <c r="Q109" s="166"/>
      <c r="R109" s="167"/>
      <c r="S109" s="168"/>
    </row>
    <row r="110" spans="1:19" ht="111" x14ac:dyDescent="0.4">
      <c r="A110" s="164"/>
      <c r="B110" s="321"/>
      <c r="C110" s="310" t="s">
        <v>364</v>
      </c>
      <c r="D110" s="304" t="s">
        <v>83</v>
      </c>
      <c r="E110" s="305"/>
      <c r="F110" s="183" t="s">
        <v>439</v>
      </c>
      <c r="G110" s="183">
        <v>3</v>
      </c>
      <c r="H110" s="184" t="s">
        <v>365</v>
      </c>
      <c r="I110" s="188" t="str">
        <f>IF(AND('معلومات عن المرفق 1 '!$E$13=1,G110&gt;=1),'Data Validation Lists'!$B$12,IF(AND('معلومات عن المرفق 1 '!$E$13=2,G110&gt;=2),'Data Validation Lists'!$B$12,IF(AND('معلومات عن المرفق 1 '!$E$13=3,G110=3),'Data Validation Lists'!$B$12,'Data Validation Lists'!$B$13)))</f>
        <v>ينطبق - Applicable</v>
      </c>
      <c r="J110" s="172" t="s">
        <v>483</v>
      </c>
      <c r="K110" s="171" t="s">
        <v>246</v>
      </c>
      <c r="L110" s="165">
        <f t="shared" si="1"/>
        <v>3</v>
      </c>
      <c r="M110" s="166"/>
      <c r="N110" s="166"/>
      <c r="O110" s="215"/>
      <c r="P110" s="215"/>
      <c r="Q110" s="166"/>
      <c r="R110" s="167"/>
      <c r="S110" s="168"/>
    </row>
    <row r="111" spans="1:19" ht="92.5" x14ac:dyDescent="0.4">
      <c r="A111" s="164"/>
      <c r="B111" s="321"/>
      <c r="C111" s="311"/>
      <c r="D111" s="306"/>
      <c r="E111" s="307"/>
      <c r="F111" s="183" t="s">
        <v>439</v>
      </c>
      <c r="G111" s="183">
        <v>2</v>
      </c>
      <c r="H111" s="184" t="s">
        <v>28</v>
      </c>
      <c r="I111" s="188" t="str">
        <f>IF(AND('معلومات عن المرفق 1 '!$E$13=1,G111&gt;=1),'Data Validation Lists'!$B$12,IF(AND('معلومات عن المرفق 1 '!$E$13=2,G111&gt;=2),'Data Validation Lists'!$B$12,IF(AND('معلومات عن المرفق 1 '!$E$13=3,G111=3),'Data Validation Lists'!$B$12,'Data Validation Lists'!$B$13)))</f>
        <v>ينطبق - Applicable</v>
      </c>
      <c r="J111" s="172" t="s">
        <v>171</v>
      </c>
      <c r="K111" s="171" t="s">
        <v>246</v>
      </c>
      <c r="L111" s="165">
        <f t="shared" si="1"/>
        <v>3</v>
      </c>
      <c r="M111" s="166"/>
      <c r="N111" s="166"/>
      <c r="O111" s="215"/>
      <c r="P111" s="215"/>
      <c r="Q111" s="166"/>
      <c r="R111" s="167"/>
      <c r="S111" s="168"/>
    </row>
    <row r="112" spans="1:19" ht="92.5" x14ac:dyDescent="0.4">
      <c r="A112" s="164"/>
      <c r="B112" s="321"/>
      <c r="C112" s="310" t="s">
        <v>366</v>
      </c>
      <c r="D112" s="304" t="s">
        <v>84</v>
      </c>
      <c r="E112" s="305"/>
      <c r="F112" s="183" t="s">
        <v>439</v>
      </c>
      <c r="G112" s="183">
        <v>3</v>
      </c>
      <c r="H112" s="184" t="s">
        <v>367</v>
      </c>
      <c r="I112" s="188" t="str">
        <f>IF(AND('معلومات عن المرفق 1 '!$E$13=1,G112&gt;=1),'Data Validation Lists'!$B$12,IF(AND('معلومات عن المرفق 1 '!$E$13=2,G112&gt;=2),'Data Validation Lists'!$B$12,IF(AND('معلومات عن المرفق 1 '!$E$13=3,G112=3),'Data Validation Lists'!$B$12,'Data Validation Lists'!$B$13)))</f>
        <v>ينطبق - Applicable</v>
      </c>
      <c r="J112" s="172" t="s">
        <v>172</v>
      </c>
      <c r="K112" s="171" t="str">
        <f>IF(L112=3,"مطبق كليًا  - Implemented",IF(L112=0,"لاينطبق على الجهة  - Not Applicable",IF(L112=1,"غير مطبق  - Not Implemented",IF(3&lt;L112&gt;1,"مطبق جزئيًا  - Partially Implemented"," "))))</f>
        <v>مطبق كليًا  - Implemented</v>
      </c>
      <c r="L112" s="165">
        <f>IFERROR(IFERROR(AVERAGEIFS(L113:L116,I113:I116,"&lt;&gt;لا ينطبق - Not Applicable",L113:L116,"&lt;&gt;0"),IFERROR(AVERAGEIF(I113:I116,"&lt;&gt;لا ينطبق - Not Applicable",L113:L116),AVERAGEIF(L113:L116,"&lt;&gt;0",L113:L116))),0)</f>
        <v>3</v>
      </c>
      <c r="M112" s="166"/>
      <c r="N112" s="166"/>
      <c r="O112" s="215"/>
      <c r="P112" s="215"/>
      <c r="Q112" s="166"/>
      <c r="R112" s="167"/>
      <c r="S112" s="168"/>
    </row>
    <row r="113" spans="1:19" ht="74" x14ac:dyDescent="0.4">
      <c r="A113" s="164"/>
      <c r="B113" s="321"/>
      <c r="C113" s="311"/>
      <c r="D113" s="306"/>
      <c r="E113" s="307"/>
      <c r="F113" s="183" t="s">
        <v>440</v>
      </c>
      <c r="G113" s="183">
        <v>3</v>
      </c>
      <c r="H113" s="184" t="s">
        <v>368</v>
      </c>
      <c r="I113" s="188" t="str">
        <f>IF(AND('معلومات عن المرفق 1 '!$E$13=1,G113&gt;=1),'Data Validation Lists'!$B$12,IF(AND('معلومات عن المرفق 1 '!$E$13=2,G113&gt;=2),'Data Validation Lists'!$B$12,IF(AND('معلومات عن المرفق 1 '!$E$13=3,G113=3),'Data Validation Lists'!$B$12,'Data Validation Lists'!$B$13)))</f>
        <v>ينطبق - Applicable</v>
      </c>
      <c r="J113" s="172" t="s">
        <v>484</v>
      </c>
      <c r="K113" s="171" t="s">
        <v>246</v>
      </c>
      <c r="L113" s="165">
        <f t="shared" si="1"/>
        <v>3</v>
      </c>
      <c r="M113" s="166"/>
      <c r="N113" s="166"/>
      <c r="O113" s="215"/>
      <c r="P113" s="215"/>
      <c r="Q113" s="166"/>
      <c r="R113" s="167"/>
      <c r="S113" s="168"/>
    </row>
    <row r="114" spans="1:19" ht="74" x14ac:dyDescent="0.4">
      <c r="A114" s="164"/>
      <c r="B114" s="321"/>
      <c r="C114" s="311"/>
      <c r="D114" s="306"/>
      <c r="E114" s="307"/>
      <c r="F114" s="183" t="s">
        <v>440</v>
      </c>
      <c r="G114" s="183">
        <v>3</v>
      </c>
      <c r="H114" s="184" t="s">
        <v>369</v>
      </c>
      <c r="I114" s="188" t="str">
        <f>IF(AND('معلومات عن المرفق 1 '!$E$13=1,G114&gt;=1),'Data Validation Lists'!$B$12,IF(AND('معلومات عن المرفق 1 '!$E$13=2,G114&gt;=2),'Data Validation Lists'!$B$12,IF(AND('معلومات عن المرفق 1 '!$E$13=3,G114=3),'Data Validation Lists'!$B$12,'Data Validation Lists'!$B$13)))</f>
        <v>ينطبق - Applicable</v>
      </c>
      <c r="J114" s="172" t="s">
        <v>218</v>
      </c>
      <c r="K114" s="171" t="s">
        <v>246</v>
      </c>
      <c r="L114" s="165">
        <f t="shared" si="1"/>
        <v>3</v>
      </c>
      <c r="M114" s="166"/>
      <c r="N114" s="166"/>
      <c r="O114" s="215"/>
      <c r="P114" s="215"/>
      <c r="Q114" s="166"/>
      <c r="R114" s="167"/>
      <c r="S114" s="168"/>
    </row>
    <row r="115" spans="1:19" ht="74" x14ac:dyDescent="0.4">
      <c r="A115" s="164"/>
      <c r="B115" s="321"/>
      <c r="C115" s="311"/>
      <c r="D115" s="306"/>
      <c r="E115" s="307"/>
      <c r="F115" s="183" t="s">
        <v>440</v>
      </c>
      <c r="G115" s="183">
        <v>3</v>
      </c>
      <c r="H115" s="184" t="s">
        <v>370</v>
      </c>
      <c r="I115" s="188" t="str">
        <f>IF(AND('معلومات عن المرفق 1 '!$E$13=1,G115&gt;=1),'Data Validation Lists'!$B$12,IF(AND('معلومات عن المرفق 1 '!$E$13=2,G115&gt;=2),'Data Validation Lists'!$B$12,IF(AND('معلومات عن المرفق 1 '!$E$13=3,G115=3),'Data Validation Lists'!$B$12,'Data Validation Lists'!$B$13)))</f>
        <v>ينطبق - Applicable</v>
      </c>
      <c r="J115" s="172" t="s">
        <v>372</v>
      </c>
      <c r="K115" s="171" t="s">
        <v>246</v>
      </c>
      <c r="L115" s="165">
        <f t="shared" si="1"/>
        <v>3</v>
      </c>
      <c r="M115" s="166"/>
      <c r="N115" s="166"/>
      <c r="O115" s="215"/>
      <c r="P115" s="215"/>
      <c r="Q115" s="166"/>
      <c r="R115" s="167"/>
      <c r="S115" s="168"/>
    </row>
    <row r="116" spans="1:19" ht="74" x14ac:dyDescent="0.4">
      <c r="A116" s="164"/>
      <c r="B116" s="321"/>
      <c r="C116" s="311"/>
      <c r="D116" s="306"/>
      <c r="E116" s="307"/>
      <c r="F116" s="183" t="s">
        <v>440</v>
      </c>
      <c r="G116" s="183">
        <v>3</v>
      </c>
      <c r="H116" s="184" t="s">
        <v>371</v>
      </c>
      <c r="I116" s="188" t="str">
        <f>IF(AND('معلومات عن المرفق 1 '!$E$13=1,G116&gt;=1),'Data Validation Lists'!$B$12,IF(AND('معلومات عن المرفق 1 '!$E$13=2,G116&gt;=2),'Data Validation Lists'!$B$12,IF(AND('معلومات عن المرفق 1 '!$E$13=3,G116=3),'Data Validation Lists'!$B$12,'Data Validation Lists'!$B$13)))</f>
        <v>ينطبق - Applicable</v>
      </c>
      <c r="J116" s="172" t="s">
        <v>219</v>
      </c>
      <c r="K116" s="171" t="s">
        <v>246</v>
      </c>
      <c r="L116" s="165">
        <f t="shared" si="1"/>
        <v>3</v>
      </c>
      <c r="M116" s="166"/>
      <c r="N116" s="166"/>
      <c r="O116" s="215"/>
      <c r="P116" s="215"/>
      <c r="Q116" s="166"/>
      <c r="R116" s="167"/>
      <c r="S116" s="168"/>
    </row>
    <row r="117" spans="1:19" ht="111" x14ac:dyDescent="0.4">
      <c r="A117" s="164"/>
      <c r="B117" s="321"/>
      <c r="C117" s="312"/>
      <c r="D117" s="306"/>
      <c r="E117" s="307"/>
      <c r="F117" s="183" t="s">
        <v>439</v>
      </c>
      <c r="G117" s="183">
        <v>2</v>
      </c>
      <c r="H117" s="184" t="s">
        <v>48</v>
      </c>
      <c r="I117" s="188" t="str">
        <f>IF(AND('معلومات عن المرفق 1 '!$E$13=1,G117&gt;=1),'Data Validation Lists'!$B$12,IF(AND('معلومات عن المرفق 1 '!$E$13=2,G117&gt;=2),'Data Validation Lists'!$B$12,IF(AND('معلومات عن المرفق 1 '!$E$13=3,G117=3),'Data Validation Lists'!$B$12,'Data Validation Lists'!$B$13)))</f>
        <v>ينطبق - Applicable</v>
      </c>
      <c r="J117" s="172" t="s">
        <v>173</v>
      </c>
      <c r="K117" s="171" t="s">
        <v>246</v>
      </c>
      <c r="L117" s="165">
        <f t="shared" si="1"/>
        <v>3</v>
      </c>
      <c r="M117" s="166"/>
      <c r="N117" s="166"/>
      <c r="O117" s="215"/>
      <c r="P117" s="215"/>
      <c r="Q117" s="166"/>
      <c r="R117" s="167"/>
      <c r="S117" s="168"/>
    </row>
    <row r="118" spans="1:19" ht="74" x14ac:dyDescent="0.4">
      <c r="A118" s="164"/>
      <c r="B118" s="321"/>
      <c r="C118" s="310" t="s">
        <v>373</v>
      </c>
      <c r="D118" s="304" t="s">
        <v>85</v>
      </c>
      <c r="E118" s="305"/>
      <c r="F118" s="183" t="s">
        <v>439</v>
      </c>
      <c r="G118" s="183">
        <v>3</v>
      </c>
      <c r="H118" s="184" t="s">
        <v>374</v>
      </c>
      <c r="I118" s="188" t="str">
        <f>IF(AND('معلومات عن المرفق 1 '!$E$13=1,G118&gt;=1),'Data Validation Lists'!$B$12,IF(AND('معلومات عن المرفق 1 '!$E$13=2,G118&gt;=2),'Data Validation Lists'!$B$12,IF(AND('معلومات عن المرفق 1 '!$E$13=3,G118=3),'Data Validation Lists'!$B$12,'Data Validation Lists'!$B$13)))</f>
        <v>ينطبق - Applicable</v>
      </c>
      <c r="J118" s="172" t="s">
        <v>174</v>
      </c>
      <c r="K118" s="171" t="str">
        <f>IF(L118=3,"مطبق كليًا  - Implemented",IF(L118=0,"لاينطبق على الجهة  - Not Applicable",IF(L118=1,"غير مطبق  - Not Implemented",IF(3&lt;L118&gt;1,"مطبق جزئيًا  - Partially Implemented"," "))))</f>
        <v>مطبق كليًا  - Implemented</v>
      </c>
      <c r="L118" s="165">
        <f>IFERROR(IFERROR(AVERAGEIFS(L119:L121,I119:I121,"&lt;&gt;لا ينطبق - Not Applicable",L119:L121,"&lt;&gt;0"),IFERROR(AVERAGEIF(I119:I121,"&lt;&gt;لا ينطبق - Not Applicable",L119:L121),AVERAGEIF(L119:L121,"&lt;&gt;0",L119:L121))),0)</f>
        <v>3</v>
      </c>
      <c r="M118" s="166"/>
      <c r="N118" s="166"/>
      <c r="O118" s="215"/>
      <c r="P118" s="215"/>
      <c r="Q118" s="166"/>
      <c r="R118" s="167"/>
      <c r="S118" s="168"/>
    </row>
    <row r="119" spans="1:19" ht="111" x14ac:dyDescent="0.4">
      <c r="A119" s="164"/>
      <c r="B119" s="321"/>
      <c r="C119" s="311"/>
      <c r="D119" s="306"/>
      <c r="E119" s="307"/>
      <c r="F119" s="183" t="s">
        <v>440</v>
      </c>
      <c r="G119" s="183">
        <v>3</v>
      </c>
      <c r="H119" s="184" t="s">
        <v>375</v>
      </c>
      <c r="I119" s="188" t="str">
        <f>IF(AND('معلومات عن المرفق 1 '!$E$13=1,G119&gt;=1),'Data Validation Lists'!$B$12,IF(AND('معلومات عن المرفق 1 '!$E$13=2,G119&gt;=2),'Data Validation Lists'!$B$12,IF(AND('معلومات عن المرفق 1 '!$E$13=3,G119=3),'Data Validation Lists'!$B$12,'Data Validation Lists'!$B$13)))</f>
        <v>ينطبق - Applicable</v>
      </c>
      <c r="J119" s="172" t="s">
        <v>220</v>
      </c>
      <c r="K119" s="171" t="s">
        <v>246</v>
      </c>
      <c r="L119" s="165">
        <f t="shared" si="1"/>
        <v>3</v>
      </c>
      <c r="M119" s="166"/>
      <c r="N119" s="166"/>
      <c r="O119" s="215"/>
      <c r="P119" s="215"/>
      <c r="Q119" s="166"/>
      <c r="R119" s="167"/>
      <c r="S119" s="168"/>
    </row>
    <row r="120" spans="1:19" ht="111" x14ac:dyDescent="0.4">
      <c r="A120" s="164"/>
      <c r="B120" s="321"/>
      <c r="C120" s="311"/>
      <c r="D120" s="306"/>
      <c r="E120" s="307"/>
      <c r="F120" s="183" t="s">
        <v>440</v>
      </c>
      <c r="G120" s="183">
        <v>1</v>
      </c>
      <c r="H120" s="184" t="s">
        <v>376</v>
      </c>
      <c r="I120" s="188" t="str">
        <f>IF(AND('معلومات عن المرفق 1 '!$E$13=1,G120&gt;=1),'Data Validation Lists'!$B$12,IF(AND('معلومات عن المرفق 1 '!$E$13=2,G120&gt;=2),'Data Validation Lists'!$B$12,IF(AND('معلومات عن المرفق 1 '!$E$13=3,G120=3),'Data Validation Lists'!$B$12,'Data Validation Lists'!$B$13)))</f>
        <v>ينطبق - Applicable</v>
      </c>
      <c r="J120" s="172" t="s">
        <v>221</v>
      </c>
      <c r="K120" s="171" t="s">
        <v>246</v>
      </c>
      <c r="L120" s="165">
        <f t="shared" si="1"/>
        <v>3</v>
      </c>
      <c r="M120" s="166"/>
      <c r="N120" s="166"/>
      <c r="O120" s="215"/>
      <c r="P120" s="215"/>
      <c r="Q120" s="166"/>
      <c r="R120" s="167"/>
      <c r="S120" s="168"/>
    </row>
    <row r="121" spans="1:19" ht="74" x14ac:dyDescent="0.4">
      <c r="A121" s="164"/>
      <c r="B121" s="321"/>
      <c r="C121" s="311"/>
      <c r="D121" s="306"/>
      <c r="E121" s="307"/>
      <c r="F121" s="183" t="s">
        <v>440</v>
      </c>
      <c r="G121" s="183">
        <v>3</v>
      </c>
      <c r="H121" s="184" t="s">
        <v>377</v>
      </c>
      <c r="I121" s="188" t="str">
        <f>IF(AND('معلومات عن المرفق 1 '!$E$13=1,G121&gt;=1),'Data Validation Lists'!$B$12,IF(AND('معلومات عن المرفق 1 '!$E$13=2,G121&gt;=2),'Data Validation Lists'!$B$12,IF(AND('معلومات عن المرفق 1 '!$E$13=3,G121=3),'Data Validation Lists'!$B$12,'Data Validation Lists'!$B$13)))</f>
        <v>ينطبق - Applicable</v>
      </c>
      <c r="J121" s="172" t="s">
        <v>378</v>
      </c>
      <c r="K121" s="171" t="s">
        <v>246</v>
      </c>
      <c r="L121" s="165">
        <f t="shared" si="1"/>
        <v>3</v>
      </c>
      <c r="M121" s="166"/>
      <c r="N121" s="166"/>
      <c r="O121" s="215"/>
      <c r="P121" s="215"/>
      <c r="Q121" s="166"/>
      <c r="R121" s="167"/>
      <c r="S121" s="168"/>
    </row>
    <row r="122" spans="1:19" ht="92.5" x14ac:dyDescent="0.4">
      <c r="A122" s="164"/>
      <c r="B122" s="321"/>
      <c r="C122" s="311"/>
      <c r="D122" s="306"/>
      <c r="E122" s="307"/>
      <c r="F122" s="183" t="s">
        <v>439</v>
      </c>
      <c r="G122" s="183">
        <v>2</v>
      </c>
      <c r="H122" s="184" t="s">
        <v>49</v>
      </c>
      <c r="I122" s="188" t="str">
        <f>IF(AND('معلومات عن المرفق 1 '!$E$13=1,G122&gt;=1),'Data Validation Lists'!$B$12,IF(AND('معلومات عن المرفق 1 '!$E$13=2,G122&gt;=2),'Data Validation Lists'!$B$12,IF(AND('معلومات عن المرفق 1 '!$E$13=3,G122=3),'Data Validation Lists'!$B$12,'Data Validation Lists'!$B$13)))</f>
        <v>ينطبق - Applicable</v>
      </c>
      <c r="J122" s="172" t="s">
        <v>379</v>
      </c>
      <c r="K122" s="171" t="s">
        <v>246</v>
      </c>
      <c r="L122" s="165">
        <f t="shared" si="1"/>
        <v>3</v>
      </c>
      <c r="M122" s="166"/>
      <c r="N122" s="166"/>
      <c r="O122" s="215"/>
      <c r="P122" s="215"/>
      <c r="Q122" s="166"/>
      <c r="R122" s="167"/>
      <c r="S122" s="168"/>
    </row>
    <row r="123" spans="1:19" ht="74" x14ac:dyDescent="0.4">
      <c r="A123" s="164"/>
      <c r="B123" s="321"/>
      <c r="C123" s="310" t="s">
        <v>380</v>
      </c>
      <c r="D123" s="304" t="s">
        <v>447</v>
      </c>
      <c r="E123" s="305"/>
      <c r="F123" s="183" t="s">
        <v>439</v>
      </c>
      <c r="G123" s="183">
        <v>3</v>
      </c>
      <c r="H123" s="184" t="s">
        <v>381</v>
      </c>
      <c r="I123" s="188" t="str">
        <f>IF(AND('معلومات عن المرفق 1 '!$E$13=1,G123&gt;=1),'Data Validation Lists'!$B$12,IF(AND('معلومات عن المرفق 1 '!$E$13=2,G123&gt;=2),'Data Validation Lists'!$B$12,IF(AND('معلومات عن المرفق 1 '!$E$13=3,G123=3),'Data Validation Lists'!$B$12,'Data Validation Lists'!$B$13)))</f>
        <v>ينطبق - Applicable</v>
      </c>
      <c r="J123" s="172" t="s">
        <v>175</v>
      </c>
      <c r="K123" s="171" t="str">
        <f>IF(L123=3,"مطبق كليًا  - Implemented",IF(L123=0,"لاينطبق على الجهة  - Not Applicable",IF(L123=1,"غير مطبق  - Not Implemented",IF(3&lt;L123&gt;1,"مطبق جزئيًا  - Partially Implemented"," "))))</f>
        <v>مطبق كليًا  - Implemented</v>
      </c>
      <c r="L123" s="165">
        <f>IFERROR(IFERROR(AVERAGEIFS(L124:L127,I124:I127,"&lt;&gt;لا ينطبق - Not Applicable",L124:L127,"&lt;&gt;0"),IFERROR(AVERAGEIF(I124:I127,"&lt;&gt;لا ينطبق - Not Applicable",L124:L127),AVERAGEIF(L124:L127,"&lt;&gt;0",L124:L127))),0)</f>
        <v>3</v>
      </c>
      <c r="M123" s="166"/>
      <c r="N123" s="166"/>
      <c r="O123" s="215"/>
      <c r="P123" s="215"/>
      <c r="Q123" s="166"/>
      <c r="R123" s="167"/>
      <c r="S123" s="168"/>
    </row>
    <row r="124" spans="1:19" ht="111" x14ac:dyDescent="0.4">
      <c r="A124" s="164"/>
      <c r="B124" s="321"/>
      <c r="C124" s="311"/>
      <c r="D124" s="306"/>
      <c r="E124" s="307"/>
      <c r="F124" s="183" t="s">
        <v>440</v>
      </c>
      <c r="G124" s="183">
        <v>1</v>
      </c>
      <c r="H124" s="184" t="s">
        <v>382</v>
      </c>
      <c r="I124" s="188" t="str">
        <f>IF(AND('معلومات عن المرفق 1 '!$E$13=1,G124&gt;=1),'Data Validation Lists'!$B$12,IF(AND('معلومات عن المرفق 1 '!$E$13=2,G124&gt;=2),'Data Validation Lists'!$B$12,IF(AND('معلومات عن المرفق 1 '!$E$13=3,G124=3),'Data Validation Lists'!$B$12,'Data Validation Lists'!$B$13)))</f>
        <v>ينطبق - Applicable</v>
      </c>
      <c r="J124" s="172" t="s">
        <v>176</v>
      </c>
      <c r="K124" s="171" t="s">
        <v>246</v>
      </c>
      <c r="L124" s="165">
        <f t="shared" si="1"/>
        <v>3</v>
      </c>
      <c r="M124" s="166"/>
      <c r="N124" s="166"/>
      <c r="O124" s="215"/>
      <c r="P124" s="215"/>
      <c r="Q124" s="166"/>
      <c r="R124" s="167"/>
      <c r="S124" s="168"/>
    </row>
    <row r="125" spans="1:19" ht="92.5" x14ac:dyDescent="0.4">
      <c r="A125" s="164"/>
      <c r="B125" s="321"/>
      <c r="C125" s="311"/>
      <c r="D125" s="306"/>
      <c r="E125" s="307"/>
      <c r="F125" s="183" t="s">
        <v>440</v>
      </c>
      <c r="G125" s="183">
        <v>1</v>
      </c>
      <c r="H125" s="184" t="s">
        <v>383</v>
      </c>
      <c r="I125" s="188" t="str">
        <f>IF(AND('معلومات عن المرفق 1 '!$E$13=1,G125&gt;=1),'Data Validation Lists'!$B$12,IF(AND('معلومات عن المرفق 1 '!$E$13=2,G125&gt;=2),'Data Validation Lists'!$B$12,IF(AND('معلومات عن المرفق 1 '!$E$13=3,G125=3),'Data Validation Lists'!$B$12,'Data Validation Lists'!$B$13)))</f>
        <v>ينطبق - Applicable</v>
      </c>
      <c r="J125" s="172" t="s">
        <v>222</v>
      </c>
      <c r="K125" s="171" t="s">
        <v>246</v>
      </c>
      <c r="L125" s="165">
        <f t="shared" si="1"/>
        <v>3</v>
      </c>
      <c r="M125" s="166"/>
      <c r="N125" s="166"/>
      <c r="O125" s="215"/>
      <c r="P125" s="215"/>
      <c r="Q125" s="166"/>
      <c r="R125" s="167"/>
      <c r="S125" s="168"/>
    </row>
    <row r="126" spans="1:19" ht="74" x14ac:dyDescent="0.4">
      <c r="A126" s="164"/>
      <c r="B126" s="321"/>
      <c r="C126" s="311"/>
      <c r="D126" s="306"/>
      <c r="E126" s="307"/>
      <c r="F126" s="183" t="s">
        <v>440</v>
      </c>
      <c r="G126" s="183">
        <v>3</v>
      </c>
      <c r="H126" s="184" t="s">
        <v>384</v>
      </c>
      <c r="I126" s="188" t="str">
        <f>IF(AND('معلومات عن المرفق 1 '!$E$13=1,G126&gt;=1),'Data Validation Lists'!$B$12,IF(AND('معلومات عن المرفق 1 '!$E$13=2,G126&gt;=2),'Data Validation Lists'!$B$12,IF(AND('معلومات عن المرفق 1 '!$E$13=3,G126=3),'Data Validation Lists'!$B$12,'Data Validation Lists'!$B$13)))</f>
        <v>ينطبق - Applicable</v>
      </c>
      <c r="J126" s="172" t="s">
        <v>223</v>
      </c>
      <c r="K126" s="171" t="s">
        <v>246</v>
      </c>
      <c r="L126" s="165">
        <f t="shared" si="1"/>
        <v>3</v>
      </c>
      <c r="M126" s="166"/>
      <c r="N126" s="166"/>
      <c r="O126" s="215"/>
      <c r="P126" s="215"/>
      <c r="Q126" s="166"/>
      <c r="R126" s="167"/>
      <c r="S126" s="168"/>
    </row>
    <row r="127" spans="1:19" ht="92.5" x14ac:dyDescent="0.4">
      <c r="A127" s="164"/>
      <c r="B127" s="321"/>
      <c r="C127" s="311"/>
      <c r="D127" s="306"/>
      <c r="E127" s="307"/>
      <c r="F127" s="183" t="s">
        <v>440</v>
      </c>
      <c r="G127" s="183">
        <v>1</v>
      </c>
      <c r="H127" s="184" t="s">
        <v>385</v>
      </c>
      <c r="I127" s="188" t="str">
        <f>IF(AND('معلومات عن المرفق 1 '!$E$13=1,G127&gt;=1),'Data Validation Lists'!$B$12,IF(AND('معلومات عن المرفق 1 '!$E$13=2,G127&gt;=2),'Data Validation Lists'!$B$12,IF(AND('معلومات عن المرفق 1 '!$E$13=3,G127=3),'Data Validation Lists'!$B$12,'Data Validation Lists'!$B$13)))</f>
        <v>ينطبق - Applicable</v>
      </c>
      <c r="J127" s="172" t="s">
        <v>224</v>
      </c>
      <c r="K127" s="171" t="s">
        <v>246</v>
      </c>
      <c r="L127" s="165">
        <f t="shared" si="1"/>
        <v>3</v>
      </c>
      <c r="M127" s="166"/>
      <c r="N127" s="166"/>
      <c r="O127" s="215"/>
      <c r="P127" s="215"/>
      <c r="Q127" s="166"/>
      <c r="R127" s="167"/>
      <c r="S127" s="168"/>
    </row>
    <row r="128" spans="1:19" ht="92.5" x14ac:dyDescent="0.4">
      <c r="A128" s="164"/>
      <c r="B128" s="321"/>
      <c r="C128" s="311"/>
      <c r="D128" s="306"/>
      <c r="E128" s="307"/>
      <c r="F128" s="183" t="s">
        <v>439</v>
      </c>
      <c r="G128" s="183">
        <v>1</v>
      </c>
      <c r="H128" s="184" t="s">
        <v>50</v>
      </c>
      <c r="I128" s="188" t="str">
        <f>IF(AND('معلومات عن المرفق 1 '!$E$13=1,G128&gt;=1),'Data Validation Lists'!$B$12,IF(AND('معلومات عن المرفق 1 '!$E$13=2,G128&gt;=2),'Data Validation Lists'!$B$12,IF(AND('معلومات عن المرفق 1 '!$E$13=3,G128=3),'Data Validation Lists'!$B$12,'Data Validation Lists'!$B$13)))</f>
        <v>ينطبق - Applicable</v>
      </c>
      <c r="J128" s="172" t="s">
        <v>177</v>
      </c>
      <c r="K128" s="171" t="s">
        <v>246</v>
      </c>
      <c r="L128" s="165">
        <f t="shared" si="1"/>
        <v>3</v>
      </c>
      <c r="M128" s="166"/>
      <c r="N128" s="166"/>
      <c r="O128" s="215"/>
      <c r="P128" s="215"/>
      <c r="Q128" s="166"/>
      <c r="R128" s="167"/>
      <c r="S128" s="168"/>
    </row>
    <row r="129" spans="1:19" ht="111" x14ac:dyDescent="0.4">
      <c r="A129" s="164"/>
      <c r="B129" s="321"/>
      <c r="C129" s="310" t="s">
        <v>386</v>
      </c>
      <c r="D129" s="304" t="s">
        <v>86</v>
      </c>
      <c r="E129" s="305"/>
      <c r="F129" s="183" t="s">
        <v>439</v>
      </c>
      <c r="G129" s="183">
        <v>3</v>
      </c>
      <c r="H129" s="184" t="s">
        <v>387</v>
      </c>
      <c r="I129" s="188" t="str">
        <f>IF(AND('معلومات عن المرفق 1 '!$E$13=1,G129&gt;=1),'Data Validation Lists'!$B$12,IF(AND('معلومات عن المرفق 1 '!$E$13=2,G129&gt;=2),'Data Validation Lists'!$B$12,IF(AND('معلومات عن المرفق 1 '!$E$13=3,G129=3),'Data Validation Lists'!$B$12,'Data Validation Lists'!$B$13)))</f>
        <v>ينطبق - Applicable</v>
      </c>
      <c r="J129" s="172" t="s">
        <v>178</v>
      </c>
      <c r="K129" s="171" t="str">
        <f>IF(L129=3,"مطبق كليًا  - Implemented",IF(L129=0,"لاينطبق على الجهة  - Not Applicable",IF(L129=1,"غير مطبق  - Not Implemented",IF(3&lt;L129&gt;1,"مطبق جزئيًا  - Partially Implemented"," "))))</f>
        <v>مطبق كليًا  - Implemented</v>
      </c>
      <c r="L129" s="165">
        <f>IFERROR(IFERROR(AVERAGEIFS(L130:L139,I130:I139,"&lt;&gt;لا ينطبق - Not Applicable",L130:L139,"&lt;&gt;0"),IFERROR(AVERAGEIF(I130:I139,"&lt;&gt;لا ينطبق - Not Applicable",L130:L139),AVERAGEIF(L130:L139,"&lt;&gt;0",L130:L139))),0)</f>
        <v>3</v>
      </c>
      <c r="M129" s="166"/>
      <c r="N129" s="166"/>
      <c r="O129" s="215"/>
      <c r="P129" s="215"/>
      <c r="Q129" s="166"/>
      <c r="R129" s="167"/>
      <c r="S129" s="168"/>
    </row>
    <row r="130" spans="1:19" ht="55.5" x14ac:dyDescent="0.4">
      <c r="A130" s="164"/>
      <c r="B130" s="321"/>
      <c r="C130" s="311"/>
      <c r="D130" s="306"/>
      <c r="E130" s="307"/>
      <c r="F130" s="183" t="s">
        <v>440</v>
      </c>
      <c r="G130" s="183">
        <v>3</v>
      </c>
      <c r="H130" s="184" t="s">
        <v>388</v>
      </c>
      <c r="I130" s="188" t="str">
        <f>IF(AND('معلومات عن المرفق 1 '!$E$13=1,G130&gt;=1),'Data Validation Lists'!$B$12,IF(AND('معلومات عن المرفق 1 '!$E$13=2,G130&gt;=2),'Data Validation Lists'!$B$12,IF(AND('معلومات عن المرفق 1 '!$E$13=3,G130=3),'Data Validation Lists'!$B$12,'Data Validation Lists'!$B$13)))</f>
        <v>ينطبق - Applicable</v>
      </c>
      <c r="J130" s="172" t="s">
        <v>225</v>
      </c>
      <c r="K130" s="171" t="s">
        <v>246</v>
      </c>
      <c r="L130" s="165">
        <f t="shared" si="1"/>
        <v>3</v>
      </c>
      <c r="M130" s="166"/>
      <c r="N130" s="166"/>
      <c r="O130" s="215"/>
      <c r="P130" s="215"/>
      <c r="Q130" s="166"/>
      <c r="R130" s="167"/>
      <c r="S130" s="168"/>
    </row>
    <row r="131" spans="1:19" ht="55.5" x14ac:dyDescent="0.4">
      <c r="A131" s="164"/>
      <c r="B131" s="321"/>
      <c r="C131" s="311"/>
      <c r="D131" s="306"/>
      <c r="E131" s="307"/>
      <c r="F131" s="183" t="s">
        <v>440</v>
      </c>
      <c r="G131" s="183">
        <v>3</v>
      </c>
      <c r="H131" s="184" t="s">
        <v>389</v>
      </c>
      <c r="I131" s="188" t="str">
        <f>IF(AND('معلومات عن المرفق 1 '!$E$13=1,G131&gt;=1),'Data Validation Lists'!$B$12,IF(AND('معلومات عن المرفق 1 '!$E$13=2,G131&gt;=2),'Data Validation Lists'!$B$12,IF(AND('معلومات عن المرفق 1 '!$E$13=3,G131=3),'Data Validation Lists'!$B$12,'Data Validation Lists'!$B$13)))</f>
        <v>ينطبق - Applicable</v>
      </c>
      <c r="J131" s="172" t="s">
        <v>226</v>
      </c>
      <c r="K131" s="171" t="s">
        <v>246</v>
      </c>
      <c r="L131" s="165">
        <f t="shared" si="1"/>
        <v>3</v>
      </c>
      <c r="M131" s="166"/>
      <c r="N131" s="166"/>
      <c r="O131" s="215"/>
      <c r="P131" s="215"/>
      <c r="Q131" s="166"/>
      <c r="R131" s="167"/>
      <c r="S131" s="168"/>
    </row>
    <row r="132" spans="1:19" ht="74" x14ac:dyDescent="0.4">
      <c r="A132" s="164"/>
      <c r="B132" s="321"/>
      <c r="C132" s="311"/>
      <c r="D132" s="306"/>
      <c r="E132" s="307"/>
      <c r="F132" s="183" t="s">
        <v>440</v>
      </c>
      <c r="G132" s="183">
        <v>1</v>
      </c>
      <c r="H132" s="184" t="s">
        <v>390</v>
      </c>
      <c r="I132" s="188" t="str">
        <f>IF(AND('معلومات عن المرفق 1 '!$E$13=1,G132&gt;=1),'Data Validation Lists'!$B$12,IF(AND('معلومات عن المرفق 1 '!$E$13=2,G132&gt;=2),'Data Validation Lists'!$B$12,IF(AND('معلومات عن المرفق 1 '!$E$13=3,G132=3),'Data Validation Lists'!$B$12,'Data Validation Lists'!$B$13)))</f>
        <v>ينطبق - Applicable</v>
      </c>
      <c r="J132" s="172" t="s">
        <v>87</v>
      </c>
      <c r="K132" s="171" t="s">
        <v>246</v>
      </c>
      <c r="L132" s="165">
        <f t="shared" si="1"/>
        <v>3</v>
      </c>
      <c r="M132" s="166"/>
      <c r="N132" s="166"/>
      <c r="O132" s="215"/>
      <c r="P132" s="215"/>
      <c r="Q132" s="166"/>
      <c r="R132" s="167"/>
      <c r="S132" s="168"/>
    </row>
    <row r="133" spans="1:19" ht="37" x14ac:dyDescent="0.4">
      <c r="A133" s="164"/>
      <c r="B133" s="321"/>
      <c r="C133" s="311"/>
      <c r="D133" s="306"/>
      <c r="E133" s="307"/>
      <c r="F133" s="183" t="s">
        <v>440</v>
      </c>
      <c r="G133" s="183">
        <v>1</v>
      </c>
      <c r="H133" s="184" t="s">
        <v>391</v>
      </c>
      <c r="I133" s="188" t="str">
        <f>IF(AND('معلومات عن المرفق 1 '!$E$13=1,G133&gt;=1),'Data Validation Lists'!$B$12,IF(AND('معلومات عن المرفق 1 '!$E$13=2,G133&gt;=2),'Data Validation Lists'!$B$12,IF(AND('معلومات عن المرفق 1 '!$E$13=3,G133=3),'Data Validation Lists'!$B$12,'Data Validation Lists'!$B$13)))</f>
        <v>ينطبق - Applicable</v>
      </c>
      <c r="J133" s="172" t="s">
        <v>88</v>
      </c>
      <c r="K133" s="171" t="s">
        <v>246</v>
      </c>
      <c r="L133" s="165">
        <f t="shared" si="1"/>
        <v>3</v>
      </c>
      <c r="M133" s="166"/>
      <c r="N133" s="166"/>
      <c r="O133" s="215"/>
      <c r="P133" s="215"/>
      <c r="Q133" s="166"/>
      <c r="R133" s="167"/>
      <c r="S133" s="168"/>
    </row>
    <row r="134" spans="1:19" ht="74" x14ac:dyDescent="0.4">
      <c r="A134" s="164"/>
      <c r="B134" s="321"/>
      <c r="C134" s="311"/>
      <c r="D134" s="306"/>
      <c r="E134" s="307"/>
      <c r="F134" s="183" t="s">
        <v>440</v>
      </c>
      <c r="G134" s="183">
        <v>1</v>
      </c>
      <c r="H134" s="184" t="s">
        <v>392</v>
      </c>
      <c r="I134" s="188" t="str">
        <f>IF(AND('معلومات عن المرفق 1 '!$E$13=1,G134&gt;=1),'Data Validation Lists'!$B$12,IF(AND('معلومات عن المرفق 1 '!$E$13=2,G134&gt;=2),'Data Validation Lists'!$B$12,IF(AND('معلومات عن المرفق 1 '!$E$13=3,G134=3),'Data Validation Lists'!$B$12,'Data Validation Lists'!$B$13)))</f>
        <v>ينطبق - Applicable</v>
      </c>
      <c r="J134" s="172" t="s">
        <v>460</v>
      </c>
      <c r="K134" s="171" t="s">
        <v>246</v>
      </c>
      <c r="L134" s="165">
        <f t="shared" si="1"/>
        <v>3</v>
      </c>
      <c r="M134" s="166"/>
      <c r="N134" s="166"/>
      <c r="O134" s="215"/>
      <c r="P134" s="215"/>
      <c r="Q134" s="166"/>
      <c r="R134" s="167"/>
      <c r="S134" s="168"/>
    </row>
    <row r="135" spans="1:19" ht="37" x14ac:dyDescent="0.4">
      <c r="A135" s="164"/>
      <c r="B135" s="321"/>
      <c r="C135" s="311"/>
      <c r="D135" s="306"/>
      <c r="E135" s="307"/>
      <c r="F135" s="183" t="s">
        <v>440</v>
      </c>
      <c r="G135" s="183">
        <v>2</v>
      </c>
      <c r="H135" s="184" t="s">
        <v>393</v>
      </c>
      <c r="I135" s="188" t="str">
        <f>IF(AND('معلومات عن المرفق 1 '!$E$13=1,G135&gt;=1),'Data Validation Lists'!$B$12,IF(AND('معلومات عن المرفق 1 '!$E$13=2,G135&gt;=2),'Data Validation Lists'!$B$12,IF(AND('معلومات عن المرفق 1 '!$E$13=3,G135=3),'Data Validation Lists'!$B$12,'Data Validation Lists'!$B$13)))</f>
        <v>ينطبق - Applicable</v>
      </c>
      <c r="J135" s="172" t="s">
        <v>89</v>
      </c>
      <c r="K135" s="171" t="s">
        <v>246</v>
      </c>
      <c r="L135" s="165">
        <f t="shared" si="1"/>
        <v>3</v>
      </c>
      <c r="M135" s="166"/>
      <c r="N135" s="166"/>
      <c r="O135" s="215"/>
      <c r="P135" s="215"/>
      <c r="Q135" s="166"/>
      <c r="R135" s="167"/>
      <c r="S135" s="168"/>
    </row>
    <row r="136" spans="1:19" ht="37" x14ac:dyDescent="0.4">
      <c r="A136" s="164"/>
      <c r="B136" s="321"/>
      <c r="C136" s="311"/>
      <c r="D136" s="306"/>
      <c r="E136" s="307"/>
      <c r="F136" s="183" t="s">
        <v>440</v>
      </c>
      <c r="G136" s="183">
        <v>3</v>
      </c>
      <c r="H136" s="184" t="s">
        <v>394</v>
      </c>
      <c r="I136" s="188" t="str">
        <f>IF(AND('معلومات عن المرفق 1 '!$E$13=1,G136&gt;=1),'Data Validation Lists'!$B$12,IF(AND('معلومات عن المرفق 1 '!$E$13=2,G136&gt;=2),'Data Validation Lists'!$B$12,IF(AND('معلومات عن المرفق 1 '!$E$13=3,G136=3),'Data Validation Lists'!$B$12,'Data Validation Lists'!$B$13)))</f>
        <v>ينطبق - Applicable</v>
      </c>
      <c r="J136" s="172" t="s">
        <v>227</v>
      </c>
      <c r="K136" s="171" t="s">
        <v>246</v>
      </c>
      <c r="L136" s="165">
        <f t="shared" ref="L136:L175" si="2">IF(K136="مطبق كليًا  - Implemented",3,IF(K136="مطبق جزئيًا  - Partially Implemented",2,IF(K136="غير مطبق  - Not Implemented",1,0)))</f>
        <v>3</v>
      </c>
      <c r="M136" s="166"/>
      <c r="N136" s="166"/>
      <c r="O136" s="215"/>
      <c r="P136" s="215"/>
      <c r="Q136" s="166"/>
      <c r="R136" s="167"/>
      <c r="S136" s="168"/>
    </row>
    <row r="137" spans="1:19" ht="74" x14ac:dyDescent="0.4">
      <c r="A137" s="164"/>
      <c r="B137" s="321"/>
      <c r="C137" s="311"/>
      <c r="D137" s="306"/>
      <c r="E137" s="307"/>
      <c r="F137" s="183" t="s">
        <v>440</v>
      </c>
      <c r="G137" s="183">
        <v>3</v>
      </c>
      <c r="H137" s="184" t="s">
        <v>448</v>
      </c>
      <c r="I137" s="188" t="str">
        <f>IF(AND('معلومات عن المرفق 1 '!$E$13=1,G137&gt;=1),'Data Validation Lists'!$B$12,IF(AND('معلومات عن المرفق 1 '!$E$13=2,G137&gt;=2),'Data Validation Lists'!$B$12,IF(AND('معلومات عن المرفق 1 '!$E$13=3,G137=3),'Data Validation Lists'!$B$12,'Data Validation Lists'!$B$13)))</f>
        <v>ينطبق - Applicable</v>
      </c>
      <c r="J137" s="172" t="s">
        <v>228</v>
      </c>
      <c r="K137" s="171" t="s">
        <v>246</v>
      </c>
      <c r="L137" s="165">
        <f t="shared" si="2"/>
        <v>3</v>
      </c>
      <c r="M137" s="166"/>
      <c r="N137" s="166"/>
      <c r="O137" s="215"/>
      <c r="P137" s="215"/>
      <c r="Q137" s="166"/>
      <c r="R137" s="167"/>
      <c r="S137" s="168"/>
    </row>
    <row r="138" spans="1:19" ht="74" x14ac:dyDescent="0.4">
      <c r="A138" s="164"/>
      <c r="B138" s="321"/>
      <c r="C138" s="311"/>
      <c r="D138" s="306"/>
      <c r="E138" s="307"/>
      <c r="F138" s="183" t="s">
        <v>440</v>
      </c>
      <c r="G138" s="183">
        <v>1</v>
      </c>
      <c r="H138" s="184" t="s">
        <v>395</v>
      </c>
      <c r="I138" s="188" t="str">
        <f>IF(AND('معلومات عن المرفق 1 '!$E$13=1,G138&gt;=1),'Data Validation Lists'!$B$12,IF(AND('معلومات عن المرفق 1 '!$E$13=2,G138&gt;=2),'Data Validation Lists'!$B$12,IF(AND('معلومات عن المرفق 1 '!$E$13=3,G138=3),'Data Validation Lists'!$B$12,'Data Validation Lists'!$B$13)))</f>
        <v>ينطبق - Applicable</v>
      </c>
      <c r="J138" s="172" t="s">
        <v>90</v>
      </c>
      <c r="K138" s="171" t="s">
        <v>246</v>
      </c>
      <c r="L138" s="165">
        <f t="shared" si="2"/>
        <v>3</v>
      </c>
      <c r="M138" s="166"/>
      <c r="N138" s="166"/>
      <c r="O138" s="215"/>
      <c r="P138" s="215"/>
      <c r="Q138" s="166"/>
      <c r="R138" s="167"/>
      <c r="S138" s="168"/>
    </row>
    <row r="139" spans="1:19" ht="74" x14ac:dyDescent="0.4">
      <c r="A139" s="164"/>
      <c r="B139" s="321"/>
      <c r="C139" s="311"/>
      <c r="D139" s="306"/>
      <c r="E139" s="307"/>
      <c r="F139" s="183" t="s">
        <v>440</v>
      </c>
      <c r="G139" s="183">
        <v>3</v>
      </c>
      <c r="H139" s="184" t="s">
        <v>396</v>
      </c>
      <c r="I139" s="188" t="str">
        <f>IF(AND('معلومات عن المرفق 1 '!$E$13=1,G139&gt;=1),'Data Validation Lists'!$B$12,IF(AND('معلومات عن المرفق 1 '!$E$13=2,G139&gt;=2),'Data Validation Lists'!$B$12,IF(AND('معلومات عن المرفق 1 '!$E$13=3,G139=3),'Data Validation Lists'!$B$12,'Data Validation Lists'!$B$13)))</f>
        <v>ينطبق - Applicable</v>
      </c>
      <c r="J139" s="172" t="s">
        <v>229</v>
      </c>
      <c r="K139" s="171" t="s">
        <v>246</v>
      </c>
      <c r="L139" s="165">
        <f t="shared" si="2"/>
        <v>3</v>
      </c>
      <c r="M139" s="166"/>
      <c r="N139" s="166"/>
      <c r="O139" s="215"/>
      <c r="P139" s="215"/>
      <c r="Q139" s="166"/>
      <c r="R139" s="167"/>
      <c r="S139" s="168"/>
    </row>
    <row r="140" spans="1:19" ht="111" x14ac:dyDescent="0.4">
      <c r="A140" s="173"/>
      <c r="B140" s="321"/>
      <c r="C140" s="312"/>
      <c r="D140" s="308"/>
      <c r="E140" s="309"/>
      <c r="F140" s="183" t="s">
        <v>439</v>
      </c>
      <c r="G140" s="183">
        <v>2</v>
      </c>
      <c r="H140" s="184" t="s">
        <v>51</v>
      </c>
      <c r="I140" s="188" t="str">
        <f>IF(AND('معلومات عن المرفق 1 '!$E$13=1,G140&gt;=1),'Data Validation Lists'!$B$12,IF(AND('معلومات عن المرفق 1 '!$E$13=2,G140&gt;=2),'Data Validation Lists'!$B$12,IF(AND('معلومات عن المرفق 1 '!$E$13=3,G140=3),'Data Validation Lists'!$B$12,'Data Validation Lists'!$B$13)))</f>
        <v>ينطبق - Applicable</v>
      </c>
      <c r="J140" s="172" t="s">
        <v>397</v>
      </c>
      <c r="K140" s="171" t="s">
        <v>246</v>
      </c>
      <c r="L140" s="165">
        <f t="shared" si="2"/>
        <v>3</v>
      </c>
      <c r="M140" s="166"/>
      <c r="N140" s="166"/>
      <c r="O140" s="215"/>
      <c r="P140" s="215"/>
      <c r="Q140" s="166"/>
      <c r="R140" s="167"/>
      <c r="S140" s="175"/>
    </row>
    <row r="141" spans="1:19" ht="111" x14ac:dyDescent="0.4">
      <c r="A141" s="173"/>
      <c r="B141" s="321"/>
      <c r="C141" s="310" t="s">
        <v>398</v>
      </c>
      <c r="D141" s="304" t="s">
        <v>91</v>
      </c>
      <c r="E141" s="305"/>
      <c r="F141" s="183" t="s">
        <v>439</v>
      </c>
      <c r="G141" s="183">
        <v>3</v>
      </c>
      <c r="H141" s="184" t="s">
        <v>399</v>
      </c>
      <c r="I141" s="188" t="str">
        <f>IF(AND('معلومات عن المرفق 1 '!$E$13=1,G141&gt;=1),'Data Validation Lists'!$B$12,IF(AND('معلومات عن المرفق 1 '!$E$13=2,G141&gt;=2),'Data Validation Lists'!$B$12,IF(AND('معلومات عن المرفق 1 '!$E$13=3,G141=3),'Data Validation Lists'!$B$12,'Data Validation Lists'!$B$13)))</f>
        <v>ينطبق - Applicable</v>
      </c>
      <c r="J141" s="172" t="s">
        <v>179</v>
      </c>
      <c r="K141" s="171" t="str">
        <f>IF(L141=3,"مطبق كليًا  - Implemented",IF(L141=0,"لاينطبق على الجهة  - Not Applicable",IF(L141=1,"غير مطبق  - Not Implemented",IF(3&lt;L141&gt;1,"مطبق جزئيًا  - Partially Implemented"," "))))</f>
        <v>مطبق كليًا  - Implemented</v>
      </c>
      <c r="L141" s="165">
        <f>IFERROR(IFERROR(AVERAGEIFS(L142:L149,I142:I149,"&lt;&gt;لا ينطبق - Not Applicable",L142:L149,"&lt;&gt;0"),IFERROR(AVERAGEIF(I142:I149,"&lt;&gt;لا ينطبق - Not Applicable",L142:L149),AVERAGEIF(L142:L149,"&lt;&gt;0",L142:L149))),0)</f>
        <v>3</v>
      </c>
      <c r="M141" s="166"/>
      <c r="N141" s="166"/>
      <c r="O141" s="215"/>
      <c r="P141" s="215"/>
      <c r="Q141" s="166"/>
      <c r="R141" s="174"/>
      <c r="S141" s="175"/>
    </row>
    <row r="142" spans="1:19" ht="111" x14ac:dyDescent="0.4">
      <c r="A142" s="173"/>
      <c r="B142" s="321"/>
      <c r="C142" s="311"/>
      <c r="D142" s="306"/>
      <c r="E142" s="307"/>
      <c r="F142" s="183" t="s">
        <v>440</v>
      </c>
      <c r="G142" s="183">
        <v>3</v>
      </c>
      <c r="H142" s="184" t="s">
        <v>400</v>
      </c>
      <c r="I142" s="188" t="str">
        <f>IF(AND('معلومات عن المرفق 1 '!$E$13=1,G142&gt;=1),'Data Validation Lists'!$B$12,IF(AND('معلومات عن المرفق 1 '!$E$13=2,G142&gt;=2),'Data Validation Lists'!$B$12,IF(AND('معلومات عن المرفق 1 '!$E$13=3,G142=3),'Data Validation Lists'!$B$12,'Data Validation Lists'!$B$13)))</f>
        <v>ينطبق - Applicable</v>
      </c>
      <c r="J142" s="172" t="s">
        <v>230</v>
      </c>
      <c r="K142" s="171" t="s">
        <v>246</v>
      </c>
      <c r="L142" s="165">
        <f t="shared" si="2"/>
        <v>3</v>
      </c>
      <c r="M142" s="166"/>
      <c r="N142" s="166"/>
      <c r="O142" s="215"/>
      <c r="P142" s="215"/>
      <c r="Q142" s="166"/>
      <c r="R142" s="174"/>
      <c r="S142" s="175"/>
    </row>
    <row r="143" spans="1:19" ht="74" x14ac:dyDescent="0.4">
      <c r="A143" s="173"/>
      <c r="B143" s="321"/>
      <c r="C143" s="311"/>
      <c r="D143" s="306"/>
      <c r="E143" s="307"/>
      <c r="F143" s="183" t="s">
        <v>440</v>
      </c>
      <c r="G143" s="183">
        <v>3</v>
      </c>
      <c r="H143" s="184" t="s">
        <v>401</v>
      </c>
      <c r="I143" s="188" t="str">
        <f>IF(AND('معلومات عن المرفق 1 '!$E$13=1,G143&gt;=1),'Data Validation Lists'!$B$12,IF(AND('معلومات عن المرفق 1 '!$E$13=2,G143&gt;=2),'Data Validation Lists'!$B$12,IF(AND('معلومات عن المرفق 1 '!$E$13=3,G143=3),'Data Validation Lists'!$B$12,'Data Validation Lists'!$B$13)))</f>
        <v>ينطبق - Applicable</v>
      </c>
      <c r="J143" s="172" t="s">
        <v>231</v>
      </c>
      <c r="K143" s="171" t="s">
        <v>246</v>
      </c>
      <c r="L143" s="165">
        <f t="shared" si="2"/>
        <v>3</v>
      </c>
      <c r="M143" s="166"/>
      <c r="N143" s="166"/>
      <c r="O143" s="215"/>
      <c r="P143" s="215"/>
      <c r="Q143" s="166"/>
      <c r="R143" s="174"/>
      <c r="S143" s="175"/>
    </row>
    <row r="144" spans="1:19" ht="74" x14ac:dyDescent="0.4">
      <c r="A144" s="173"/>
      <c r="B144" s="321"/>
      <c r="C144" s="311"/>
      <c r="D144" s="306"/>
      <c r="E144" s="307"/>
      <c r="F144" s="183" t="s">
        <v>440</v>
      </c>
      <c r="G144" s="183">
        <v>3</v>
      </c>
      <c r="H144" s="184" t="s">
        <v>402</v>
      </c>
      <c r="I144" s="188" t="str">
        <f>IF(AND('معلومات عن المرفق 1 '!$E$13=1,G144&gt;=1),'Data Validation Lists'!$B$12,IF(AND('معلومات عن المرفق 1 '!$E$13=2,G144&gt;=2),'Data Validation Lists'!$B$12,IF(AND('معلومات عن المرفق 1 '!$E$13=3,G144=3),'Data Validation Lists'!$B$12,'Data Validation Lists'!$B$13)))</f>
        <v>ينطبق - Applicable</v>
      </c>
      <c r="J144" s="172" t="s">
        <v>92</v>
      </c>
      <c r="K144" s="171" t="s">
        <v>246</v>
      </c>
      <c r="L144" s="165">
        <f t="shared" si="2"/>
        <v>3</v>
      </c>
      <c r="M144" s="166"/>
      <c r="N144" s="166"/>
      <c r="O144" s="215"/>
      <c r="P144" s="215"/>
      <c r="Q144" s="166"/>
      <c r="R144" s="174"/>
      <c r="S144" s="175"/>
    </row>
    <row r="145" spans="1:19" ht="37" x14ac:dyDescent="0.4">
      <c r="A145" s="173"/>
      <c r="B145" s="321"/>
      <c r="C145" s="311"/>
      <c r="D145" s="306"/>
      <c r="E145" s="307"/>
      <c r="F145" s="183" t="s">
        <v>440</v>
      </c>
      <c r="G145" s="183">
        <v>3</v>
      </c>
      <c r="H145" s="184" t="s">
        <v>403</v>
      </c>
      <c r="I145" s="188" t="str">
        <f>IF(AND('معلومات عن المرفق 1 '!$E$13=1,G145&gt;=1),'Data Validation Lists'!$B$12,IF(AND('معلومات عن المرفق 1 '!$E$13=2,G145&gt;=2),'Data Validation Lists'!$B$12,IF(AND('معلومات عن المرفق 1 '!$E$13=3,G145=3),'Data Validation Lists'!$B$12,'Data Validation Lists'!$B$13)))</f>
        <v>ينطبق - Applicable</v>
      </c>
      <c r="J145" s="172" t="s">
        <v>93</v>
      </c>
      <c r="K145" s="171" t="s">
        <v>246</v>
      </c>
      <c r="L145" s="165">
        <f t="shared" si="2"/>
        <v>3</v>
      </c>
      <c r="M145" s="166"/>
      <c r="N145" s="166"/>
      <c r="O145" s="215"/>
      <c r="P145" s="215"/>
      <c r="Q145" s="166"/>
      <c r="R145" s="174"/>
      <c r="S145" s="175"/>
    </row>
    <row r="146" spans="1:19" ht="74" x14ac:dyDescent="0.4">
      <c r="A146" s="173"/>
      <c r="B146" s="321"/>
      <c r="C146" s="311"/>
      <c r="D146" s="306"/>
      <c r="E146" s="307"/>
      <c r="F146" s="183" t="s">
        <v>440</v>
      </c>
      <c r="G146" s="183">
        <v>1</v>
      </c>
      <c r="H146" s="184" t="s">
        <v>404</v>
      </c>
      <c r="I146" s="188" t="str">
        <f>IF(AND('معلومات عن المرفق 1 '!$E$13=1,G146&gt;=1),'Data Validation Lists'!$B$12,IF(AND('معلومات عن المرفق 1 '!$E$13=2,G146&gt;=2),'Data Validation Lists'!$B$12,IF(AND('معلومات عن المرفق 1 '!$E$13=3,G146=3),'Data Validation Lists'!$B$12,'Data Validation Lists'!$B$13)))</f>
        <v>ينطبق - Applicable</v>
      </c>
      <c r="J146" s="172" t="s">
        <v>180</v>
      </c>
      <c r="K146" s="171" t="s">
        <v>246</v>
      </c>
      <c r="L146" s="165">
        <f t="shared" si="2"/>
        <v>3</v>
      </c>
      <c r="M146" s="166"/>
      <c r="N146" s="166"/>
      <c r="O146" s="215"/>
      <c r="P146" s="215"/>
      <c r="Q146" s="166"/>
      <c r="R146" s="174"/>
      <c r="S146" s="175"/>
    </row>
    <row r="147" spans="1:19" ht="74" x14ac:dyDescent="0.4">
      <c r="A147" s="173"/>
      <c r="B147" s="321"/>
      <c r="C147" s="311"/>
      <c r="D147" s="306"/>
      <c r="E147" s="307"/>
      <c r="F147" s="183" t="s">
        <v>440</v>
      </c>
      <c r="G147" s="183">
        <v>3</v>
      </c>
      <c r="H147" s="184" t="s">
        <v>405</v>
      </c>
      <c r="I147" s="188" t="str">
        <f>IF(AND('معلومات عن المرفق 1 '!$E$13=1,G147&gt;=1),'Data Validation Lists'!$B$12,IF(AND('معلومات عن المرفق 1 '!$E$13=2,G147&gt;=2),'Data Validation Lists'!$B$12,IF(AND('معلومات عن المرفق 1 '!$E$13=3,G147=3),'Data Validation Lists'!$B$12,'Data Validation Lists'!$B$13)))</f>
        <v>ينطبق - Applicable</v>
      </c>
      <c r="J147" s="172" t="s">
        <v>181</v>
      </c>
      <c r="K147" s="171" t="s">
        <v>246</v>
      </c>
      <c r="L147" s="165">
        <f t="shared" si="2"/>
        <v>3</v>
      </c>
      <c r="M147" s="166"/>
      <c r="N147" s="166"/>
      <c r="O147" s="215"/>
      <c r="P147" s="215"/>
      <c r="Q147" s="166"/>
      <c r="R147" s="174"/>
      <c r="S147" s="175"/>
    </row>
    <row r="148" spans="1:19" ht="74" x14ac:dyDescent="0.4">
      <c r="A148" s="173"/>
      <c r="B148" s="321"/>
      <c r="C148" s="311"/>
      <c r="D148" s="306"/>
      <c r="E148" s="307"/>
      <c r="F148" s="183" t="s">
        <v>440</v>
      </c>
      <c r="G148" s="183">
        <v>2</v>
      </c>
      <c r="H148" s="184" t="s">
        <v>406</v>
      </c>
      <c r="I148" s="188" t="str">
        <f>IF(AND('معلومات عن المرفق 1 '!$E$13=1,G148&gt;=1),'Data Validation Lists'!$B$12,IF(AND('معلومات عن المرفق 1 '!$E$13=2,G148&gt;=2),'Data Validation Lists'!$B$12,IF(AND('معلومات عن المرفق 1 '!$E$13=3,G148=3),'Data Validation Lists'!$B$12,'Data Validation Lists'!$B$13)))</f>
        <v>ينطبق - Applicable</v>
      </c>
      <c r="J148" s="172" t="s">
        <v>94</v>
      </c>
      <c r="K148" s="171" t="s">
        <v>246</v>
      </c>
      <c r="L148" s="165">
        <f t="shared" si="2"/>
        <v>3</v>
      </c>
      <c r="M148" s="166"/>
      <c r="N148" s="166"/>
      <c r="O148" s="215"/>
      <c r="P148" s="215"/>
      <c r="Q148" s="166"/>
      <c r="R148" s="174"/>
      <c r="S148" s="175"/>
    </row>
    <row r="149" spans="1:19" ht="92.5" x14ac:dyDescent="0.4">
      <c r="A149" s="173"/>
      <c r="B149" s="321"/>
      <c r="C149" s="311"/>
      <c r="D149" s="306"/>
      <c r="E149" s="307"/>
      <c r="F149" s="183" t="s">
        <v>440</v>
      </c>
      <c r="G149" s="183">
        <v>1</v>
      </c>
      <c r="H149" s="184" t="s">
        <v>407</v>
      </c>
      <c r="I149" s="188" t="str">
        <f>IF(AND('معلومات عن المرفق 1 '!$E$13=1,G149&gt;=1),'Data Validation Lists'!$B$12,IF(AND('معلومات عن المرفق 1 '!$E$13=2,G149&gt;=2),'Data Validation Lists'!$B$12,IF(AND('معلومات عن المرفق 1 '!$E$13=3,G149=3),'Data Validation Lists'!$B$12,'Data Validation Lists'!$B$13)))</f>
        <v>ينطبق - Applicable</v>
      </c>
      <c r="J149" s="172" t="s">
        <v>232</v>
      </c>
      <c r="K149" s="171" t="s">
        <v>246</v>
      </c>
      <c r="L149" s="165">
        <f t="shared" si="2"/>
        <v>3</v>
      </c>
      <c r="M149" s="166"/>
      <c r="N149" s="166"/>
      <c r="O149" s="215"/>
      <c r="P149" s="215"/>
      <c r="Q149" s="166"/>
      <c r="R149" s="174"/>
      <c r="S149" s="175"/>
    </row>
    <row r="150" spans="1:19" ht="111" x14ac:dyDescent="0.4">
      <c r="A150" s="173"/>
      <c r="B150" s="321"/>
      <c r="C150" s="311"/>
      <c r="D150" s="306"/>
      <c r="E150" s="307"/>
      <c r="F150" s="183" t="s">
        <v>439</v>
      </c>
      <c r="G150" s="183">
        <v>2</v>
      </c>
      <c r="H150" s="184" t="s">
        <v>52</v>
      </c>
      <c r="I150" s="188" t="str">
        <f>IF(AND('معلومات عن المرفق 1 '!$E$13=1,G150&gt;=1),'Data Validation Lists'!$B$12,IF(AND('معلومات عن المرفق 1 '!$E$13=2,G150&gt;=2),'Data Validation Lists'!$B$12,IF(AND('معلومات عن المرفق 1 '!$E$13=3,G150=3),'Data Validation Lists'!$B$12,'Data Validation Lists'!$B$13)))</f>
        <v>ينطبق - Applicable</v>
      </c>
      <c r="J150" s="172" t="s">
        <v>233</v>
      </c>
      <c r="K150" s="171" t="s">
        <v>246</v>
      </c>
      <c r="L150" s="165">
        <f t="shared" si="2"/>
        <v>3</v>
      </c>
      <c r="M150" s="166"/>
      <c r="N150" s="166"/>
      <c r="O150" s="215"/>
      <c r="P150" s="215"/>
      <c r="Q150" s="166"/>
      <c r="R150" s="174"/>
      <c r="S150" s="175"/>
    </row>
    <row r="151" spans="1:19" ht="74" x14ac:dyDescent="0.4">
      <c r="A151" s="173"/>
      <c r="B151" s="321"/>
      <c r="C151" s="310" t="s">
        <v>408</v>
      </c>
      <c r="D151" s="304" t="s">
        <v>95</v>
      </c>
      <c r="E151" s="305"/>
      <c r="F151" s="183" t="s">
        <v>439</v>
      </c>
      <c r="G151" s="183">
        <v>3</v>
      </c>
      <c r="H151" s="184" t="s">
        <v>409</v>
      </c>
      <c r="I151" s="188" t="str">
        <f>IF(AND('معلومات عن المرفق 1 '!$E$13=1,G151&gt;=1),'Data Validation Lists'!$B$12,IF(AND('معلومات عن المرفق 1 '!$E$13=2,G151&gt;=2),'Data Validation Lists'!$B$12,IF(AND('معلومات عن المرفق 1 '!$E$13=3,G151=3),'Data Validation Lists'!$B$12,'Data Validation Lists'!$B$13)))</f>
        <v>ينطبق - Applicable</v>
      </c>
      <c r="J151" s="172" t="s">
        <v>182</v>
      </c>
      <c r="K151" s="171" t="str">
        <f>IF(L151=3,"مطبق كليًا  - Implemented",IF(L151=0,"لاينطبق على الجهة  - Not Applicable",IF(L151=1,"غير مطبق  - Not Implemented",IF(3&lt;L151&gt;1,"مطبق جزئيًا  - Partially Implemented"," "))))</f>
        <v>مطبق كليًا  - Implemented</v>
      </c>
      <c r="L151" s="165">
        <f>IFERROR(IFERROR(AVERAGEIFS(L152:L160,I152:I160,"&lt;&gt;لا ينطبق - Not Applicable",L152:L160,"&lt;&gt;0"),IFERROR(AVERAGEIF(I152:I160,"&lt;&gt;لا ينطبق - Not Applicable",L152:L160),AVERAGEIF(L152:L160,"&lt;&gt;0",L152:L160))),0)</f>
        <v>3</v>
      </c>
      <c r="M151" s="166"/>
      <c r="N151" s="166"/>
      <c r="O151" s="215"/>
      <c r="P151" s="215"/>
      <c r="Q151" s="166"/>
      <c r="R151" s="174"/>
      <c r="S151" s="175"/>
    </row>
    <row r="152" spans="1:19" ht="74" x14ac:dyDescent="0.4">
      <c r="A152" s="173"/>
      <c r="B152" s="321"/>
      <c r="C152" s="311"/>
      <c r="D152" s="306"/>
      <c r="E152" s="307"/>
      <c r="F152" s="183" t="s">
        <v>440</v>
      </c>
      <c r="G152" s="183">
        <v>3</v>
      </c>
      <c r="H152" s="184" t="s">
        <v>410</v>
      </c>
      <c r="I152" s="188" t="str">
        <f>IF(AND('معلومات عن المرفق 1 '!$E$13=1,G152&gt;=1),'Data Validation Lists'!$B$12,IF(AND('معلومات عن المرفق 1 '!$E$13=2,G152&gt;=2),'Data Validation Lists'!$B$12,IF(AND('معلومات عن المرفق 1 '!$E$13=3,G152=3),'Data Validation Lists'!$B$12,'Data Validation Lists'!$B$13)))</f>
        <v>ينطبق - Applicable</v>
      </c>
      <c r="J152" s="172" t="s">
        <v>183</v>
      </c>
      <c r="K152" s="171" t="s">
        <v>246</v>
      </c>
      <c r="L152" s="165">
        <f t="shared" si="2"/>
        <v>3</v>
      </c>
      <c r="M152" s="166"/>
      <c r="N152" s="166"/>
      <c r="O152" s="215"/>
      <c r="P152" s="215"/>
      <c r="Q152" s="166"/>
      <c r="R152" s="174"/>
      <c r="S152" s="175"/>
    </row>
    <row r="153" spans="1:19" ht="111" x14ac:dyDescent="0.4">
      <c r="A153" s="173"/>
      <c r="B153" s="321"/>
      <c r="C153" s="311"/>
      <c r="D153" s="306"/>
      <c r="E153" s="307"/>
      <c r="F153" s="183" t="s">
        <v>440</v>
      </c>
      <c r="G153" s="183">
        <v>1</v>
      </c>
      <c r="H153" s="184" t="s">
        <v>411</v>
      </c>
      <c r="I153" s="188" t="str">
        <f>IF(AND('معلومات عن المرفق 1 '!$E$13=1,G153&gt;=1),'Data Validation Lists'!$B$12,IF(AND('معلومات عن المرفق 1 '!$E$13=2,G153&gt;=2),'Data Validation Lists'!$B$12,IF(AND('معلومات عن المرفق 1 '!$E$13=3,G153=3),'Data Validation Lists'!$B$12,'Data Validation Lists'!$B$13)))</f>
        <v>ينطبق - Applicable</v>
      </c>
      <c r="J153" s="172" t="s">
        <v>234</v>
      </c>
      <c r="K153" s="171" t="s">
        <v>246</v>
      </c>
      <c r="L153" s="165">
        <f t="shared" si="2"/>
        <v>3</v>
      </c>
      <c r="M153" s="166"/>
      <c r="N153" s="166"/>
      <c r="O153" s="215"/>
      <c r="P153" s="215"/>
      <c r="Q153" s="166"/>
      <c r="R153" s="174"/>
      <c r="S153" s="175"/>
    </row>
    <row r="154" spans="1:19" ht="74" x14ac:dyDescent="0.4">
      <c r="A154" s="173"/>
      <c r="B154" s="321"/>
      <c r="C154" s="311"/>
      <c r="D154" s="306"/>
      <c r="E154" s="307"/>
      <c r="F154" s="183" t="s">
        <v>440</v>
      </c>
      <c r="G154" s="183">
        <v>3</v>
      </c>
      <c r="H154" s="184" t="s">
        <v>412</v>
      </c>
      <c r="I154" s="188" t="str">
        <f>IF(AND('معلومات عن المرفق 1 '!$E$13=1,G154&gt;=1),'Data Validation Lists'!$B$12,IF(AND('معلومات عن المرفق 1 '!$E$13=2,G154&gt;=2),'Data Validation Lists'!$B$12,IF(AND('معلومات عن المرفق 1 '!$E$13=3,G154=3),'Data Validation Lists'!$B$12,'Data Validation Lists'!$B$13)))</f>
        <v>ينطبق - Applicable</v>
      </c>
      <c r="J154" s="172" t="s">
        <v>235</v>
      </c>
      <c r="K154" s="171" t="s">
        <v>246</v>
      </c>
      <c r="L154" s="165">
        <f t="shared" si="2"/>
        <v>3</v>
      </c>
      <c r="M154" s="166"/>
      <c r="N154" s="166"/>
      <c r="O154" s="215"/>
      <c r="P154" s="215"/>
      <c r="Q154" s="166"/>
      <c r="R154" s="174"/>
      <c r="S154" s="175"/>
    </row>
    <row r="155" spans="1:19" ht="111" x14ac:dyDescent="0.4">
      <c r="A155" s="173"/>
      <c r="B155" s="321"/>
      <c r="C155" s="311"/>
      <c r="D155" s="306"/>
      <c r="E155" s="307"/>
      <c r="F155" s="183" t="s">
        <v>440</v>
      </c>
      <c r="G155" s="183">
        <v>3</v>
      </c>
      <c r="H155" s="184" t="s">
        <v>413</v>
      </c>
      <c r="I155" s="188" t="str">
        <f>IF(AND('معلومات عن المرفق 1 '!$E$13=1,G155&gt;=1),'Data Validation Lists'!$B$12,IF(AND('معلومات عن المرفق 1 '!$E$13=2,G155&gt;=2),'Data Validation Lists'!$B$12,IF(AND('معلومات عن المرفق 1 '!$E$13=3,G155=3),'Data Validation Lists'!$B$12,'Data Validation Lists'!$B$13)))</f>
        <v>ينطبق - Applicable</v>
      </c>
      <c r="J155" s="172" t="s">
        <v>236</v>
      </c>
      <c r="K155" s="171" t="s">
        <v>246</v>
      </c>
      <c r="L155" s="165">
        <f t="shared" si="2"/>
        <v>3</v>
      </c>
      <c r="M155" s="166"/>
      <c r="N155" s="166"/>
      <c r="O155" s="215"/>
      <c r="P155" s="215"/>
      <c r="Q155" s="166"/>
      <c r="R155" s="174"/>
      <c r="S155" s="175"/>
    </row>
    <row r="156" spans="1:19" ht="74" x14ac:dyDescent="0.4">
      <c r="A156" s="173"/>
      <c r="B156" s="321"/>
      <c r="C156" s="311"/>
      <c r="D156" s="306"/>
      <c r="E156" s="307"/>
      <c r="F156" s="183" t="s">
        <v>440</v>
      </c>
      <c r="G156" s="183">
        <v>2</v>
      </c>
      <c r="H156" s="184" t="s">
        <v>414</v>
      </c>
      <c r="I156" s="188" t="str">
        <f>IF(AND('معلومات عن المرفق 1 '!$E$13=1,G156&gt;=1),'Data Validation Lists'!$B$12,IF(AND('معلومات عن المرفق 1 '!$E$13=2,G156&gt;=2),'Data Validation Lists'!$B$12,IF(AND('معلومات عن المرفق 1 '!$E$13=3,G156=3),'Data Validation Lists'!$B$12,'Data Validation Lists'!$B$13)))</f>
        <v>ينطبق - Applicable</v>
      </c>
      <c r="J156" s="172" t="s">
        <v>237</v>
      </c>
      <c r="K156" s="171" t="s">
        <v>246</v>
      </c>
      <c r="L156" s="165">
        <f t="shared" si="2"/>
        <v>3</v>
      </c>
      <c r="M156" s="166"/>
      <c r="N156" s="166"/>
      <c r="O156" s="215"/>
      <c r="P156" s="215"/>
      <c r="Q156" s="166"/>
      <c r="R156" s="174"/>
      <c r="S156" s="175"/>
    </row>
    <row r="157" spans="1:19" ht="55.5" x14ac:dyDescent="0.4">
      <c r="A157" s="173"/>
      <c r="B157" s="321"/>
      <c r="C157" s="311"/>
      <c r="D157" s="306"/>
      <c r="E157" s="307"/>
      <c r="F157" s="183" t="s">
        <v>440</v>
      </c>
      <c r="G157" s="183">
        <v>3</v>
      </c>
      <c r="H157" s="184" t="s">
        <v>415</v>
      </c>
      <c r="I157" s="188" t="str">
        <f>IF(AND('معلومات عن المرفق 1 '!$E$13=1,G157&gt;=1),'Data Validation Lists'!$B$12,IF(AND('معلومات عن المرفق 1 '!$E$13=2,G157&gt;=2),'Data Validation Lists'!$B$12,IF(AND('معلومات عن المرفق 1 '!$E$13=3,G157=3),'Data Validation Lists'!$B$12,'Data Validation Lists'!$B$13)))</f>
        <v>ينطبق - Applicable</v>
      </c>
      <c r="J157" s="172" t="s">
        <v>238</v>
      </c>
      <c r="K157" s="171" t="s">
        <v>246</v>
      </c>
      <c r="L157" s="165">
        <f t="shared" si="2"/>
        <v>3</v>
      </c>
      <c r="M157" s="166"/>
      <c r="N157" s="166"/>
      <c r="O157" s="215"/>
      <c r="P157" s="215"/>
      <c r="Q157" s="166"/>
      <c r="R157" s="174"/>
      <c r="S157" s="175"/>
    </row>
    <row r="158" spans="1:19" ht="37" x14ac:dyDescent="0.4">
      <c r="A158" s="173"/>
      <c r="B158" s="321"/>
      <c r="C158" s="311"/>
      <c r="D158" s="306"/>
      <c r="E158" s="307"/>
      <c r="F158" s="183" t="s">
        <v>440</v>
      </c>
      <c r="G158" s="183">
        <v>2</v>
      </c>
      <c r="H158" s="184" t="s">
        <v>416</v>
      </c>
      <c r="I158" s="188" t="str">
        <f>IF(AND('معلومات عن المرفق 1 '!$E$13=1,G158&gt;=1),'Data Validation Lists'!$B$12,IF(AND('معلومات عن المرفق 1 '!$E$13=2,G158&gt;=2),'Data Validation Lists'!$B$12,IF(AND('معلومات عن المرفق 1 '!$E$13=3,G158=3),'Data Validation Lists'!$B$12,'Data Validation Lists'!$B$13)))</f>
        <v>ينطبق - Applicable</v>
      </c>
      <c r="J158" s="172" t="s">
        <v>96</v>
      </c>
      <c r="K158" s="171" t="s">
        <v>246</v>
      </c>
      <c r="L158" s="165">
        <f t="shared" si="2"/>
        <v>3</v>
      </c>
      <c r="M158" s="166"/>
      <c r="N158" s="166"/>
      <c r="O158" s="215"/>
      <c r="P158" s="215"/>
      <c r="Q158" s="166"/>
      <c r="R158" s="174"/>
      <c r="S158" s="175"/>
    </row>
    <row r="159" spans="1:19" ht="74" x14ac:dyDescent="0.4">
      <c r="A159" s="173"/>
      <c r="B159" s="321"/>
      <c r="C159" s="311"/>
      <c r="D159" s="306"/>
      <c r="E159" s="307"/>
      <c r="F159" s="183" t="s">
        <v>440</v>
      </c>
      <c r="G159" s="183">
        <v>3</v>
      </c>
      <c r="H159" s="184" t="s">
        <v>417</v>
      </c>
      <c r="I159" s="188" t="str">
        <f>IF(AND('معلومات عن المرفق 1 '!$E$13=1,G159&gt;=1),'Data Validation Lists'!$B$12,IF(AND('معلومات عن المرفق 1 '!$E$13=2,G159&gt;=2),'Data Validation Lists'!$B$12,IF(AND('معلومات عن المرفق 1 '!$E$13=3,G159=3),'Data Validation Lists'!$B$12,'Data Validation Lists'!$B$13)))</f>
        <v>ينطبق - Applicable</v>
      </c>
      <c r="J159" s="172" t="s">
        <v>239</v>
      </c>
      <c r="K159" s="171" t="s">
        <v>246</v>
      </c>
      <c r="L159" s="165">
        <f t="shared" si="2"/>
        <v>3</v>
      </c>
      <c r="M159" s="166"/>
      <c r="N159" s="166"/>
      <c r="O159" s="215"/>
      <c r="P159" s="215"/>
      <c r="Q159" s="166"/>
      <c r="R159" s="174"/>
      <c r="S159" s="175"/>
    </row>
    <row r="160" spans="1:19" ht="74" x14ac:dyDescent="0.4">
      <c r="A160" s="173"/>
      <c r="B160" s="321"/>
      <c r="C160" s="311"/>
      <c r="D160" s="306"/>
      <c r="E160" s="307"/>
      <c r="F160" s="183" t="s">
        <v>440</v>
      </c>
      <c r="G160" s="183">
        <v>2</v>
      </c>
      <c r="H160" s="184" t="s">
        <v>418</v>
      </c>
      <c r="I160" s="188" t="str">
        <f>IF(AND('معلومات عن المرفق 1 '!$E$13=1,G160&gt;=1),'Data Validation Lists'!$B$12,IF(AND('معلومات عن المرفق 1 '!$E$13=2,G160&gt;=2),'Data Validation Lists'!$B$12,IF(AND('معلومات عن المرفق 1 '!$E$13=3,G160=3),'Data Validation Lists'!$B$12,'Data Validation Lists'!$B$13)))</f>
        <v>ينطبق - Applicable</v>
      </c>
      <c r="J160" s="172" t="s">
        <v>97</v>
      </c>
      <c r="K160" s="171" t="s">
        <v>246</v>
      </c>
      <c r="L160" s="165">
        <f t="shared" si="2"/>
        <v>3</v>
      </c>
      <c r="M160" s="166"/>
      <c r="N160" s="166"/>
      <c r="O160" s="215"/>
      <c r="P160" s="215"/>
      <c r="Q160" s="166"/>
      <c r="R160" s="174"/>
      <c r="S160" s="175"/>
    </row>
    <row r="161" spans="1:19" ht="92.5" x14ac:dyDescent="0.4">
      <c r="A161" s="173"/>
      <c r="B161" s="322"/>
      <c r="C161" s="312"/>
      <c r="D161" s="306"/>
      <c r="E161" s="307"/>
      <c r="F161" s="183" t="s">
        <v>439</v>
      </c>
      <c r="G161" s="183">
        <v>2</v>
      </c>
      <c r="H161" s="184" t="s">
        <v>53</v>
      </c>
      <c r="I161" s="188" t="str">
        <f>IF(AND('معلومات عن المرفق 1 '!$E$13=1,G161&gt;=1),'Data Validation Lists'!$B$12,IF(AND('معلومات عن المرفق 1 '!$E$13=2,G161&gt;=2),'Data Validation Lists'!$B$12,IF(AND('معلومات عن المرفق 1 '!$E$13=3,G161=3),'Data Validation Lists'!$B$12,'Data Validation Lists'!$B$13)))</f>
        <v>ينطبق - Applicable</v>
      </c>
      <c r="J161" s="172" t="s">
        <v>184</v>
      </c>
      <c r="K161" s="171" t="s">
        <v>246</v>
      </c>
      <c r="L161" s="165">
        <f t="shared" si="2"/>
        <v>3</v>
      </c>
      <c r="M161" s="166"/>
      <c r="N161" s="166"/>
      <c r="O161" s="215"/>
      <c r="P161" s="215"/>
      <c r="Q161" s="166"/>
      <c r="R161" s="174"/>
      <c r="S161" s="175"/>
    </row>
    <row r="162" spans="1:19" ht="111" x14ac:dyDescent="0.4">
      <c r="A162" s="173"/>
      <c r="B162" s="319" t="s">
        <v>69</v>
      </c>
      <c r="C162" s="319" t="s">
        <v>10</v>
      </c>
      <c r="D162" s="313" t="s">
        <v>70</v>
      </c>
      <c r="E162" s="314"/>
      <c r="F162" s="183" t="s">
        <v>439</v>
      </c>
      <c r="G162" s="183">
        <v>3</v>
      </c>
      <c r="H162" s="184" t="s">
        <v>295</v>
      </c>
      <c r="I162" s="188" t="str">
        <f>IF(AND('معلومات عن المرفق 1 '!$E$13=1,G162&gt;=1),'Data Validation Lists'!$B$12,IF(AND('معلومات عن المرفق 1 '!$E$13=2,G162&gt;=2),'Data Validation Lists'!$B$12,IF(AND('معلومات عن المرفق 1 '!$E$13=3,G162=3),'Data Validation Lists'!$B$12,'Data Validation Lists'!$B$13)))</f>
        <v>ينطبق - Applicable</v>
      </c>
      <c r="J162" s="172" t="s">
        <v>245</v>
      </c>
      <c r="K162" s="171" t="str">
        <f>IF(L162=3,"مطبق كليًا  - Implemented",IF(L162=0,"لاينطبق على الجهة  - Not Applicable",IF(L162=1,"غير مطبق  - Not Implemented",IF(3&lt;L162&gt;1,"مطبق جزئيًا  - Partially Implemented"," "))))</f>
        <v>مطبق كليًا  - Implemented</v>
      </c>
      <c r="L162" s="165">
        <f>IFERROR(IFERROR(AVERAGEIFS(L163:L168,I163:I168,"&lt;&gt;لا ينطبق - Not Applicable",L163:L168,"&lt;&gt;0"),IFERROR(AVERAGEIF(I163:I168,"&lt;&gt;لا ينطبق - Not Applicable",L163:L168),AVERAGEIF(L163:L168,"&lt;&gt;0",L163:L168))),0)</f>
        <v>3</v>
      </c>
      <c r="M162" s="166"/>
      <c r="N162" s="166"/>
      <c r="O162" s="215"/>
      <c r="P162" s="215"/>
      <c r="Q162" s="166"/>
      <c r="R162" s="174"/>
      <c r="S162" s="175"/>
    </row>
    <row r="163" spans="1:19" ht="74" x14ac:dyDescent="0.4">
      <c r="A163" s="173"/>
      <c r="B163" s="319"/>
      <c r="C163" s="319"/>
      <c r="D163" s="315"/>
      <c r="E163" s="316"/>
      <c r="F163" s="183" t="s">
        <v>440</v>
      </c>
      <c r="G163" s="183">
        <v>3</v>
      </c>
      <c r="H163" s="184" t="s">
        <v>296</v>
      </c>
      <c r="I163" s="188" t="str">
        <f>IF(AND('معلومات عن المرفق 1 '!$E$13=1,G163&gt;=1),'Data Validation Lists'!$B$12,IF(AND('معلومات عن المرفق 1 '!$E$13=2,G163&gt;=2),'Data Validation Lists'!$B$12,IF(AND('معلومات عن المرفق 1 '!$E$13=3,G163=3),'Data Validation Lists'!$B$12,'Data Validation Lists'!$B$13)))</f>
        <v>ينطبق - Applicable</v>
      </c>
      <c r="J163" s="172" t="s">
        <v>153</v>
      </c>
      <c r="K163" s="171" t="s">
        <v>246</v>
      </c>
      <c r="L163" s="165">
        <f t="shared" si="2"/>
        <v>3</v>
      </c>
      <c r="M163" s="166"/>
      <c r="N163" s="166"/>
      <c r="O163" s="215"/>
      <c r="P163" s="215"/>
      <c r="Q163" s="166"/>
      <c r="R163" s="174"/>
      <c r="S163" s="175"/>
    </row>
    <row r="164" spans="1:19" ht="74" x14ac:dyDescent="0.4">
      <c r="A164" s="173"/>
      <c r="B164" s="319"/>
      <c r="C164" s="319"/>
      <c r="D164" s="315"/>
      <c r="E164" s="316"/>
      <c r="F164" s="183" t="s">
        <v>440</v>
      </c>
      <c r="G164" s="183">
        <v>2</v>
      </c>
      <c r="H164" s="184" t="s">
        <v>21</v>
      </c>
      <c r="I164" s="188" t="str">
        <f>IF(AND('معلومات عن المرفق 1 '!$E$13=1,G164&gt;=1),'Data Validation Lists'!$B$12,IF(AND('معلومات عن المرفق 1 '!$E$13=2,G164&gt;=2),'Data Validation Lists'!$B$12,IF(AND('معلومات عن المرفق 1 '!$E$13=3,G164=3),'Data Validation Lists'!$B$12,'Data Validation Lists'!$B$13)))</f>
        <v>ينطبق - Applicable</v>
      </c>
      <c r="J164" s="172" t="s">
        <v>300</v>
      </c>
      <c r="K164" s="171" t="s">
        <v>246</v>
      </c>
      <c r="L164" s="165">
        <f t="shared" si="2"/>
        <v>3</v>
      </c>
      <c r="M164" s="166"/>
      <c r="N164" s="166"/>
      <c r="O164" s="215"/>
      <c r="P164" s="215"/>
      <c r="Q164" s="166"/>
      <c r="R164" s="174"/>
      <c r="S164" s="175"/>
    </row>
    <row r="165" spans="1:19" ht="111" x14ac:dyDescent="0.4">
      <c r="A165" s="173"/>
      <c r="B165" s="319"/>
      <c r="C165" s="319"/>
      <c r="D165" s="315"/>
      <c r="E165" s="316"/>
      <c r="F165" s="183" t="s">
        <v>440</v>
      </c>
      <c r="G165" s="183">
        <v>3</v>
      </c>
      <c r="H165" s="184" t="s">
        <v>35</v>
      </c>
      <c r="I165" s="188" t="str">
        <f>IF(AND('معلومات عن المرفق 1 '!$E$13=1,G165&gt;=1),'Data Validation Lists'!$B$12,IF(AND('معلومات عن المرفق 1 '!$E$13=2,G165&gt;=2),'Data Validation Lists'!$B$12,IF(AND('معلومات عن المرفق 1 '!$E$13=3,G165=3),'Data Validation Lists'!$B$12,'Data Validation Lists'!$B$13)))</f>
        <v>ينطبق - Applicable</v>
      </c>
      <c r="J165" s="172" t="s">
        <v>154</v>
      </c>
      <c r="K165" s="171" t="s">
        <v>246</v>
      </c>
      <c r="L165" s="165">
        <f t="shared" si="2"/>
        <v>3</v>
      </c>
      <c r="M165" s="166"/>
      <c r="N165" s="166"/>
      <c r="O165" s="215"/>
      <c r="P165" s="215"/>
      <c r="Q165" s="166"/>
      <c r="R165" s="174"/>
      <c r="S165" s="175"/>
    </row>
    <row r="166" spans="1:19" ht="111" x14ac:dyDescent="0.4">
      <c r="A166" s="173"/>
      <c r="B166" s="319"/>
      <c r="C166" s="319"/>
      <c r="D166" s="315"/>
      <c r="E166" s="316"/>
      <c r="F166" s="183" t="s">
        <v>440</v>
      </c>
      <c r="G166" s="183">
        <v>3</v>
      </c>
      <c r="H166" s="184" t="s">
        <v>31</v>
      </c>
      <c r="I166" s="188" t="str">
        <f>IF(AND('معلومات عن المرفق 1 '!$E$13=1,G166&gt;=1),'Data Validation Lists'!$B$12,IF(AND('معلومات عن المرفق 1 '!$E$13=2,G166&gt;=2),'Data Validation Lists'!$B$12,IF(AND('معلومات عن المرفق 1 '!$E$13=3,G166=3),'Data Validation Lists'!$B$12,'Data Validation Lists'!$B$13)))</f>
        <v>ينطبق - Applicable</v>
      </c>
      <c r="J166" s="172" t="s">
        <v>155</v>
      </c>
      <c r="K166" s="171" t="s">
        <v>246</v>
      </c>
      <c r="L166" s="165">
        <f t="shared" si="2"/>
        <v>3</v>
      </c>
      <c r="M166" s="166"/>
      <c r="N166" s="166"/>
      <c r="O166" s="215"/>
      <c r="P166" s="215"/>
      <c r="Q166" s="166"/>
      <c r="R166" s="174"/>
      <c r="S166" s="175"/>
    </row>
    <row r="167" spans="1:19" ht="74" x14ac:dyDescent="0.4">
      <c r="A167" s="173"/>
      <c r="B167" s="319"/>
      <c r="C167" s="319"/>
      <c r="D167" s="315"/>
      <c r="E167" s="316"/>
      <c r="F167" s="183" t="s">
        <v>440</v>
      </c>
      <c r="G167" s="183">
        <v>3</v>
      </c>
      <c r="H167" s="184" t="s">
        <v>297</v>
      </c>
      <c r="I167" s="188" t="str">
        <f>IF(AND('معلومات عن المرفق 1 '!$E$13=1,G167&gt;=1),'Data Validation Lists'!$B$12,IF(AND('معلومات عن المرفق 1 '!$E$13=2,G167&gt;=2),'Data Validation Lists'!$B$12,IF(AND('معلومات عن المرفق 1 '!$E$13=3,G167=3),'Data Validation Lists'!$B$12,'Data Validation Lists'!$B$13)))</f>
        <v>ينطبق - Applicable</v>
      </c>
      <c r="J167" s="172" t="s">
        <v>240</v>
      </c>
      <c r="K167" s="171" t="s">
        <v>246</v>
      </c>
      <c r="L167" s="165">
        <f t="shared" si="2"/>
        <v>3</v>
      </c>
      <c r="M167" s="166"/>
      <c r="N167" s="166"/>
      <c r="O167" s="215"/>
      <c r="P167" s="215"/>
      <c r="Q167" s="166"/>
      <c r="R167" s="174"/>
      <c r="S167" s="175"/>
    </row>
    <row r="168" spans="1:19" ht="111" x14ac:dyDescent="0.4">
      <c r="A168" s="173"/>
      <c r="B168" s="319"/>
      <c r="C168" s="319"/>
      <c r="D168" s="315"/>
      <c r="E168" s="316"/>
      <c r="F168" s="183" t="s">
        <v>440</v>
      </c>
      <c r="G168" s="183">
        <v>2</v>
      </c>
      <c r="H168" s="184" t="s">
        <v>298</v>
      </c>
      <c r="I168" s="188" t="str">
        <f>IF(AND('معلومات عن المرفق 1 '!$E$13=1,G168&gt;=1),'Data Validation Lists'!$B$12,IF(AND('معلومات عن المرفق 1 '!$E$13=2,G168&gt;=2),'Data Validation Lists'!$B$12,IF(AND('معلومات عن المرفق 1 '!$E$13=3,G168=3),'Data Validation Lists'!$B$12,'Data Validation Lists'!$B$13)))</f>
        <v>ينطبق - Applicable</v>
      </c>
      <c r="J168" s="172" t="s">
        <v>485</v>
      </c>
      <c r="K168" s="171" t="s">
        <v>246</v>
      </c>
      <c r="L168" s="165">
        <f t="shared" si="2"/>
        <v>3</v>
      </c>
      <c r="M168" s="166"/>
      <c r="N168" s="166"/>
      <c r="O168" s="215"/>
      <c r="P168" s="215"/>
      <c r="Q168" s="166"/>
      <c r="R168" s="174"/>
      <c r="S168" s="175"/>
    </row>
    <row r="169" spans="1:19" ht="111" x14ac:dyDescent="0.4">
      <c r="A169" s="173"/>
      <c r="B169" s="319"/>
      <c r="C169" s="319"/>
      <c r="D169" s="317"/>
      <c r="E169" s="318"/>
      <c r="F169" s="183" t="s">
        <v>439</v>
      </c>
      <c r="G169" s="183">
        <v>2</v>
      </c>
      <c r="H169" s="184" t="s">
        <v>299</v>
      </c>
      <c r="I169" s="188" t="str">
        <f>IF(AND('معلومات عن المرفق 1 '!$E$13=1,G169&gt;=1),'Data Validation Lists'!$B$12,IF(AND('معلومات عن المرفق 1 '!$E$13=2,G169&gt;=2),'Data Validation Lists'!$B$12,IF(AND('معلومات عن المرفق 1 '!$E$13=3,G169=3),'Data Validation Lists'!$B$12,'Data Validation Lists'!$B$13)))</f>
        <v>ينطبق - Applicable</v>
      </c>
      <c r="J169" s="172" t="s">
        <v>508</v>
      </c>
      <c r="K169" s="171" t="s">
        <v>246</v>
      </c>
      <c r="L169" s="165">
        <f t="shared" si="2"/>
        <v>3</v>
      </c>
      <c r="M169" s="166"/>
      <c r="N169" s="166"/>
      <c r="O169" s="215"/>
      <c r="P169" s="215"/>
      <c r="Q169" s="166"/>
      <c r="R169" s="174"/>
      <c r="S169" s="175"/>
    </row>
    <row r="170" spans="1:19" ht="111" x14ac:dyDescent="0.4">
      <c r="B170" s="302" t="s">
        <v>71</v>
      </c>
      <c r="C170" s="303" t="s">
        <v>12</v>
      </c>
      <c r="D170" s="302" t="s">
        <v>449</v>
      </c>
      <c r="E170" s="302"/>
      <c r="F170" s="183" t="s">
        <v>439</v>
      </c>
      <c r="G170" s="183">
        <v>3</v>
      </c>
      <c r="H170" s="184" t="s">
        <v>291</v>
      </c>
      <c r="I170" s="188" t="str">
        <f>IF(AND('معلومات عن المرفق 1 '!$E$13=1,G170&gt;=1),'Data Validation Lists'!$B$12,IF(AND('معلومات عن المرفق 1 '!$E$13=2,G170&gt;=2),'Data Validation Lists'!$B$12,IF(AND('معلومات عن المرفق 1 '!$E$13=3,G170=3),'Data Validation Lists'!$B$12,'Data Validation Lists'!$B$13)))</f>
        <v>ينطبق - Applicable</v>
      </c>
      <c r="J170" s="172" t="s">
        <v>241</v>
      </c>
      <c r="K170" s="171" t="str">
        <f>IF(L170=3,"مطبق كليًا  - Implemented",IF(L170=0,"لاينطبق على الجهة  - Not Applicable",IF(L170=1,"غير مطبق  - Not Implemented",IF(3&lt;L170&gt;1,"مطبق جزئيًا  - Partially Implemented"," "))))</f>
        <v>مطبق كليًا  - Implemented</v>
      </c>
      <c r="L170" s="165">
        <f>IFERROR(IFERROR(AVERAGEIFS(L171:L174,I171:I174,"&lt;&gt;لا ينطبق - Not Applicable",L171:L174,"&lt;&gt;0"),IFERROR(AVERAGEIF(I171:I174,"&lt;&gt;لا ينطبق - Not Applicable",L171:L174),AVERAGEIF(L171:L174,"&lt;&gt;0",L171:L174))),0)</f>
        <v>3</v>
      </c>
      <c r="M170" s="166"/>
      <c r="N170" s="166"/>
      <c r="O170" s="215"/>
      <c r="P170" s="215"/>
      <c r="Q170" s="166"/>
      <c r="R170" s="174"/>
      <c r="S170" s="175"/>
    </row>
    <row r="171" spans="1:19" ht="74" x14ac:dyDescent="0.4">
      <c r="B171" s="302"/>
      <c r="C171" s="302"/>
      <c r="D171" s="302"/>
      <c r="E171" s="302"/>
      <c r="F171" s="183" t="s">
        <v>440</v>
      </c>
      <c r="G171" s="183">
        <v>3</v>
      </c>
      <c r="H171" s="184" t="s">
        <v>292</v>
      </c>
      <c r="I171" s="188" t="str">
        <f>IF(AND('معلومات عن المرفق 1 '!$E$13=1,G171&gt;=1),'Data Validation Lists'!$B$12,IF(AND('معلومات عن المرفق 1 '!$E$13=2,G171&gt;=2),'Data Validation Lists'!$B$12,IF(AND('معلومات عن المرفق 1 '!$E$13=3,G171=3),'Data Validation Lists'!$B$12,'Data Validation Lists'!$B$13)))</f>
        <v>ينطبق - Applicable</v>
      </c>
      <c r="J171" s="172" t="s">
        <v>156</v>
      </c>
      <c r="K171" s="171" t="s">
        <v>246</v>
      </c>
      <c r="L171" s="165">
        <f t="shared" si="2"/>
        <v>3</v>
      </c>
      <c r="M171" s="166"/>
      <c r="N171" s="166"/>
      <c r="O171" s="215"/>
      <c r="P171" s="215"/>
      <c r="Q171" s="166"/>
      <c r="R171" s="174"/>
      <c r="S171" s="175"/>
    </row>
    <row r="172" spans="1:19" ht="55.5" x14ac:dyDescent="0.4">
      <c r="B172" s="302"/>
      <c r="C172" s="302"/>
      <c r="D172" s="302"/>
      <c r="E172" s="302"/>
      <c r="F172" s="183" t="s">
        <v>440</v>
      </c>
      <c r="G172" s="183">
        <v>2</v>
      </c>
      <c r="H172" s="184" t="s">
        <v>22</v>
      </c>
      <c r="I172" s="188" t="str">
        <f>IF(AND('معلومات عن المرفق 1 '!$E$13=1,G172&gt;=1),'Data Validation Lists'!$B$12,IF(AND('معلومات عن المرفق 1 '!$E$13=2,G172&gt;=2),'Data Validation Lists'!$B$12,IF(AND('معلومات عن المرفق 1 '!$E$13=3,G172=3),'Data Validation Lists'!$B$12,'Data Validation Lists'!$B$13)))</f>
        <v>ينطبق - Applicable</v>
      </c>
      <c r="J172" s="172" t="s">
        <v>242</v>
      </c>
      <c r="K172" s="171" t="s">
        <v>246</v>
      </c>
      <c r="L172" s="165">
        <f t="shared" si="2"/>
        <v>3</v>
      </c>
      <c r="M172" s="166"/>
      <c r="N172" s="166"/>
      <c r="O172" s="215"/>
      <c r="P172" s="215"/>
      <c r="Q172" s="166"/>
      <c r="R172" s="174"/>
      <c r="S172" s="175"/>
    </row>
    <row r="173" spans="1:19" ht="92.5" x14ac:dyDescent="0.4">
      <c r="B173" s="302"/>
      <c r="C173" s="302"/>
      <c r="D173" s="302"/>
      <c r="E173" s="302"/>
      <c r="F173" s="183" t="s">
        <v>440</v>
      </c>
      <c r="G173" s="183">
        <v>2</v>
      </c>
      <c r="H173" s="184" t="s">
        <v>36</v>
      </c>
      <c r="I173" s="188" t="str">
        <f>IF(AND('معلومات عن المرفق 1 '!$E$13=1,G173&gt;=1),'Data Validation Lists'!$B$12,IF(AND('معلومات عن المرفق 1 '!$E$13=2,G173&gt;=2),'Data Validation Lists'!$B$12,IF(AND('معلومات عن المرفق 1 '!$E$13=3,G173=3),'Data Validation Lists'!$B$12,'Data Validation Lists'!$B$13)))</f>
        <v>ينطبق - Applicable</v>
      </c>
      <c r="J173" s="172" t="s">
        <v>243</v>
      </c>
      <c r="K173" s="171" t="s">
        <v>246</v>
      </c>
      <c r="L173" s="165">
        <f t="shared" si="2"/>
        <v>3</v>
      </c>
      <c r="M173" s="166"/>
      <c r="N173" s="166"/>
      <c r="O173" s="215"/>
      <c r="P173" s="215"/>
      <c r="Q173" s="166"/>
      <c r="R173" s="174"/>
      <c r="S173" s="175"/>
    </row>
    <row r="174" spans="1:19" ht="74" x14ac:dyDescent="0.4">
      <c r="B174" s="302"/>
      <c r="C174" s="302"/>
      <c r="D174" s="302"/>
      <c r="E174" s="302"/>
      <c r="F174" s="183" t="s">
        <v>440</v>
      </c>
      <c r="G174" s="183">
        <v>1</v>
      </c>
      <c r="H174" s="184" t="s">
        <v>32</v>
      </c>
      <c r="I174" s="188" t="str">
        <f>IF(AND('معلومات عن المرفق 1 '!$E$13=1,G174&gt;=1),'Data Validation Lists'!$B$12,IF(AND('معلومات عن المرفق 1 '!$E$13=2,G174&gt;=2),'Data Validation Lists'!$B$12,IF(AND('معلومات عن المرفق 1 '!$E$13=3,G174=3),'Data Validation Lists'!$B$12,'Data Validation Lists'!$B$13)))</f>
        <v>ينطبق - Applicable</v>
      </c>
      <c r="J174" s="172" t="s">
        <v>244</v>
      </c>
      <c r="K174" s="171" t="s">
        <v>246</v>
      </c>
      <c r="L174" s="165">
        <f t="shared" si="2"/>
        <v>3</v>
      </c>
      <c r="M174" s="166"/>
      <c r="N174" s="166"/>
      <c r="O174" s="215"/>
      <c r="P174" s="215"/>
      <c r="Q174" s="166"/>
      <c r="R174" s="174"/>
      <c r="S174" s="175"/>
    </row>
    <row r="175" spans="1:19" ht="92.5" x14ac:dyDescent="0.4">
      <c r="B175" s="302"/>
      <c r="C175" s="302"/>
      <c r="D175" s="302"/>
      <c r="E175" s="302"/>
      <c r="F175" s="183" t="s">
        <v>439</v>
      </c>
      <c r="G175" s="183">
        <v>2</v>
      </c>
      <c r="H175" s="184" t="s">
        <v>293</v>
      </c>
      <c r="I175" s="188" t="str">
        <f>IF(AND('معلومات عن المرفق 1 '!$E$13=1,G175&gt;=1),'Data Validation Lists'!$B$12,IF(AND('معلومات عن المرفق 1 '!$E$13=2,G175&gt;=2),'Data Validation Lists'!$B$12,IF(AND('معلومات عن المرفق 1 '!$E$13=3,G175=3),'Data Validation Lists'!$B$12,'Data Validation Lists'!$B$13)))</f>
        <v>ينطبق - Applicable</v>
      </c>
      <c r="J175" s="172" t="s">
        <v>294</v>
      </c>
      <c r="K175" s="171" t="s">
        <v>246</v>
      </c>
      <c r="L175" s="165">
        <f t="shared" si="2"/>
        <v>3</v>
      </c>
      <c r="M175" s="166"/>
      <c r="N175" s="166"/>
      <c r="O175" s="215"/>
      <c r="P175" s="215"/>
      <c r="Q175" s="166"/>
      <c r="R175" s="174"/>
      <c r="S175" s="175"/>
    </row>
    <row r="176" spans="1:19" x14ac:dyDescent="0.4">
      <c r="B176" s="179"/>
      <c r="C176" s="178"/>
      <c r="D176" s="174"/>
      <c r="E176" s="174"/>
      <c r="F176" s="185"/>
      <c r="G176" s="185"/>
      <c r="H176" s="185"/>
      <c r="I176" s="185"/>
      <c r="J176" s="152"/>
      <c r="K176" s="174"/>
      <c r="L176" s="174"/>
      <c r="M176" s="174"/>
      <c r="N176" s="174"/>
      <c r="O176" s="174"/>
      <c r="P176" s="174"/>
      <c r="Q176" s="174"/>
      <c r="R176" s="174"/>
      <c r="S176" s="175"/>
    </row>
    <row r="177" spans="2:19" ht="19" x14ac:dyDescent="0.5">
      <c r="B177" s="181"/>
      <c r="C177" s="180"/>
      <c r="D177" s="176"/>
      <c r="E177" s="176"/>
      <c r="F177" s="186"/>
      <c r="G177" s="186"/>
      <c r="H177" s="186"/>
      <c r="I177" s="186"/>
      <c r="J177" s="190"/>
      <c r="K177" s="176"/>
      <c r="L177" s="176"/>
      <c r="M177" s="176"/>
      <c r="N177" s="176"/>
      <c r="O177" s="176"/>
      <c r="P177" s="176"/>
      <c r="Q177" s="176"/>
      <c r="R177" s="176"/>
      <c r="S177" s="177"/>
    </row>
  </sheetData>
  <sheetProtection algorithmName="SHA-512" hashValue="su3udDSOkQHziAI7zkgWrSXXv6v5s7j1rKi+kkw21drVGCd9vOfGU6Q59SiaIU15PtN9d7GIVFWV5KeETZDDBg==" saltValue="V6FzIMiWQ0Hv1IjOTwCbdA==" spinCount="100000" sheet="1" objects="1" scenarios="1"/>
  <dataConsolidate/>
  <mergeCells count="51">
    <mergeCell ref="D141:E150"/>
    <mergeCell ref="C141:C150"/>
    <mergeCell ref="D151:E161"/>
    <mergeCell ref="C151:C161"/>
    <mergeCell ref="D110:E111"/>
    <mergeCell ref="C110:C111"/>
    <mergeCell ref="D112:E117"/>
    <mergeCell ref="C112:C117"/>
    <mergeCell ref="D118:E122"/>
    <mergeCell ref="C6:E6"/>
    <mergeCell ref="D7:E9"/>
    <mergeCell ref="C7:C9"/>
    <mergeCell ref="D10:E12"/>
    <mergeCell ref="C10:C12"/>
    <mergeCell ref="D44:E50"/>
    <mergeCell ref="C44:C50"/>
    <mergeCell ref="D97:E103"/>
    <mergeCell ref="C97:C103"/>
    <mergeCell ref="D104:E109"/>
    <mergeCell ref="C104:C109"/>
    <mergeCell ref="D79:E96"/>
    <mergeCell ref="C79:C96"/>
    <mergeCell ref="B7:B43"/>
    <mergeCell ref="C27:C35"/>
    <mergeCell ref="C38:C39"/>
    <mergeCell ref="D38:E39"/>
    <mergeCell ref="D13:E20"/>
    <mergeCell ref="C13:C20"/>
    <mergeCell ref="D21:E26"/>
    <mergeCell ref="C21:C26"/>
    <mergeCell ref="D36:E37"/>
    <mergeCell ref="C36:C37"/>
    <mergeCell ref="D27:E35"/>
    <mergeCell ref="D40:E43"/>
    <mergeCell ref="C40:C43"/>
    <mergeCell ref="B170:B175"/>
    <mergeCell ref="C170:C175"/>
    <mergeCell ref="D170:E175"/>
    <mergeCell ref="D129:E140"/>
    <mergeCell ref="C129:C140"/>
    <mergeCell ref="D162:E169"/>
    <mergeCell ref="B162:B169"/>
    <mergeCell ref="C162:C169"/>
    <mergeCell ref="B44:B161"/>
    <mergeCell ref="C118:C122"/>
    <mergeCell ref="D123:E128"/>
    <mergeCell ref="C123:C128"/>
    <mergeCell ref="D64:E78"/>
    <mergeCell ref="C64:C78"/>
    <mergeCell ref="D51:E63"/>
    <mergeCell ref="C51:C63"/>
  </mergeCells>
  <dataValidations count="4">
    <dataValidation type="date" operator="greaterThan" allowBlank="1" showInputMessage="1" showErrorMessage="1" error="يجب أن يكون التاريخ على الصياغة (يوم/شهر/سنة)" sqref="M7:N175" xr:uid="{00000000-0002-0000-0800-000000000000}">
      <formula1>44353</formula1>
    </dataValidation>
    <dataValidation showInputMessage="1" showErrorMessage="1" sqref="K10 K13 K21 K29 K41 K44 K51 K64 K79 K97 K104 K112 K118 K123 K129 K141 K151 K162 K170" xr:uid="{00000000-0002-0000-0800-000001000000}"/>
    <dataValidation operator="greaterThan" allowBlank="1" showInputMessage="1" showErrorMessage="1" error="يجب أن يكون التاريخ على الصياغة (يوم/شهر/سنة)" sqref="O7:P175" xr:uid="{FCAF0642-BC41-42B1-B99C-DCB6CA3733F0}"/>
    <dataValidation type="date" operator="greaterThan" allowBlank="1" showInputMessage="1" showErrorMessage="1" error="يجب أن يكون التاريخ على الصياغة (يوم/شهر/سنة)" sqref="Q7:Q175" xr:uid="{BDD01996-4556-45D7-A073-7FF2733F3D1D}">
      <formula1>44718</formula1>
    </dataValidation>
  </dataValidations>
  <printOptions horizontalCentered="1" verticalCentered="1"/>
  <pageMargins left="0.7" right="0.7" top="0.75" bottom="0.75" header="0.3" footer="0.3"/>
  <pageSetup paperSize="9" orientation="landscape" r:id="rId1"/>
  <headerFooter differentFirst="1">
    <oddHeader>&amp;L&amp;"Times New Roman,Regular"&amp;12&amp;A&amp;R&amp;F&amp;C&amp;"Arial,Regular"&amp;09&amp;B&amp;K3EB43EPUBLIC</oddHeader>
    <oddFooter>&amp;R&amp;"Calibri"&amp;11&amp;K000000&amp;"Calibri"&amp;11&amp;K000000&amp;"Calibri"&amp;11&amp;K000000&amp;"Calibri"&amp;11&amp;K000000&amp;"Calibri"&amp;11&amp;K000000&amp;"Calibri"&amp;11&amp;K000000&amp;"Calibri"&amp;11&amp;K000000&amp;"Calibri"&amp;11&amp;K000000&amp;"Times New Roman,Regular"&amp;12  &amp;G | &amp;P_x000D_&amp;1#&amp;"Courier New"&amp;10&amp;K0078D7مقيد – عام</oddFooter>
    <evenHeader>&amp;L&amp;"Arial,Regular"&amp;09&amp;B&amp;K3EB43EPUBLIC</evenHeader>
    <firstHeader>&amp;R&amp;F&amp;L&amp;"Arial,Regular"&amp;09&amp;B&amp;K3EB43EPUBLIC</firstHeader>
    <firstFooter>&amp;R&amp;"Calibri"&amp;11&amp;K000000&amp;"Calibri"&amp;11&amp;K000000&amp;"Calibri"&amp;11&amp;K000000&amp;"Calibri"&amp;11&amp;K000000&amp;"Calibri"&amp;11&amp;K000000&amp;"Calibri"&amp;11&amp;K000000&amp;"Calibri"&amp;11&amp;K000000&amp;"Calibri"&amp;11&amp;K000000&amp;"Times New Roman,Regular"&amp;12  &amp;G | &amp;P_x000D_&amp;1#&amp;"Courier New"&amp;10&amp;K0078D7مقيد – عام</first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ellIs" priority="5" operator="equal" id="{1A1B2E88-1C27-4F56-B2AF-42B8C82C7B00}">
            <xm:f>'Data Validation Lists'!$B$5</xm:f>
            <x14:dxf>
              <font>
                <color theme="0"/>
              </font>
              <fill>
                <patternFill>
                  <bgColor theme="0" tint="-0.499984740745262"/>
                </patternFill>
              </fill>
            </x14:dxf>
          </x14:cfRule>
          <x14:cfRule type="cellIs" priority="6" operator="equal" id="{BAAFF8CA-7707-4232-AFAB-B185C79E8ADD}">
            <xm:f>'Data Validation Lists'!$B$4</xm:f>
            <x14:dxf>
              <font>
                <color theme="0"/>
              </font>
              <fill>
                <patternFill>
                  <bgColor rgb="FFFF0000"/>
                </patternFill>
              </fill>
            </x14:dxf>
          </x14:cfRule>
          <x14:cfRule type="cellIs" priority="7" operator="equal" id="{FBE88873-BDB4-4C69-8452-F83031CBE2F3}">
            <xm:f>'Data Validation Lists'!$B$3</xm:f>
            <x14:dxf>
              <font>
                <color theme="0"/>
              </font>
              <fill>
                <patternFill>
                  <bgColor rgb="FFFFC000"/>
                </patternFill>
              </fill>
            </x14:dxf>
          </x14:cfRule>
          <x14:cfRule type="cellIs" priority="8" operator="equal" id="{27CF160F-7CC8-499E-90C2-89FBEECD1AA4}">
            <xm:f>'Data Validation Lists'!$B$2</xm:f>
            <x14:dxf>
              <font>
                <color theme="0"/>
              </font>
              <fill>
                <patternFill>
                  <fgColor rgb="FF92D050"/>
                  <bgColor rgb="FF70AD47"/>
                </patternFill>
              </fill>
            </x14:dxf>
          </x14:cfRule>
          <xm:sqref>K7</xm:sqref>
        </x14:conditionalFormatting>
        <x14:conditionalFormatting xmlns:xm="http://schemas.microsoft.com/office/excel/2006/main">
          <x14:cfRule type="cellIs" priority="1" operator="equal" id="{8C6D3B94-FAA5-48D9-8873-A61BC605F23A}">
            <xm:f>'Data Validation Lists'!$B$5</xm:f>
            <x14:dxf>
              <font>
                <color theme="0"/>
              </font>
              <fill>
                <patternFill>
                  <bgColor theme="0" tint="-0.499984740745262"/>
                </patternFill>
              </fill>
            </x14:dxf>
          </x14:cfRule>
          <x14:cfRule type="cellIs" priority="2" operator="equal" id="{DBD467EE-CBD3-4A9D-A163-3D0B4914B8DD}">
            <xm:f>'Data Validation Lists'!$B$4</xm:f>
            <x14:dxf>
              <font>
                <color theme="0"/>
              </font>
              <fill>
                <patternFill>
                  <bgColor rgb="FFFF0000"/>
                </patternFill>
              </fill>
            </x14:dxf>
          </x14:cfRule>
          <x14:cfRule type="cellIs" priority="3" operator="equal" id="{4F793943-62BD-4D39-AEE0-BF439620DABB}">
            <xm:f>'Data Validation Lists'!$B$3</xm:f>
            <x14:dxf>
              <font>
                <color theme="0"/>
              </font>
              <fill>
                <patternFill>
                  <bgColor rgb="FFFFC000"/>
                </patternFill>
              </fill>
            </x14:dxf>
          </x14:cfRule>
          <x14:cfRule type="cellIs" priority="4" operator="equal" id="{7A46660D-9C5B-4F1F-A66F-4E8671814658}">
            <xm:f>'Data Validation Lists'!$B$2</xm:f>
            <x14:dxf>
              <font>
                <color theme="0"/>
              </font>
              <fill>
                <patternFill>
                  <fgColor rgb="FF92D050"/>
                  <bgColor rgb="FF70AD47"/>
                </patternFill>
              </fill>
            </x14:dxf>
          </x14:cfRule>
          <xm:sqref>K8:K175</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r:uid="{00000000-0002-0000-0800-000002000000}">
          <x14:formula1>
            <xm:f>'Data Validation Lists'!$B$2:$B$5</xm:f>
          </x14:formula1>
          <xm:sqref>K130:K140 K7:K9 K11:K12 K171:K175 K14:K20 K22:K28 K30:K40 K42:K43 K45:K50 K52:K63 K65:K78 K98:K103 K105:K111 K80:K96 K113:K117 K119:K122 K124:K128 K163:K169 K152:K161 K142:K150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AF783B527B204D919741BD73D627F7" ma:contentTypeVersion="12" ma:contentTypeDescription="Create a new document." ma:contentTypeScope="" ma:versionID="0b24f0d8bbbc1bf45156d84cdfdb97ce">
  <xsd:schema xmlns:xsd="http://www.w3.org/2001/XMLSchema" xmlns:xs="http://www.w3.org/2001/XMLSchema" xmlns:p="http://schemas.microsoft.com/office/2006/metadata/properties" xmlns:ns2="ed11e99a-f97a-4e75-968d-b180d7afd6b2" xmlns:ns3="1c6c3e7d-f19b-4bbc-9670-9551b07ddc6f" targetNamespace="http://schemas.microsoft.com/office/2006/metadata/properties" ma:root="true" ma:fieldsID="c6d72db8fa922c5b04d0b662037c3acc" ns2:_="" ns3:_="">
    <xsd:import namespace="ed11e99a-f97a-4e75-968d-b180d7afd6b2"/>
    <xsd:import namespace="1c6c3e7d-f19b-4bbc-9670-9551b07ddc6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11e99a-f97a-4e75-968d-b180d7afd6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6c3e7d-f19b-4bbc-9670-9551b07ddc6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pc="http://schemas.microsoft.com/office/infopath/2007/PartnerControls" xmlns:xsi="http://www.w3.org/2001/XMLSchema-instance">
  <documentManagement/>
</p:properties>
</file>

<file path=customXml/item4.xml><?xml version="1.0" encoding="utf-8"?>
<sisl xmlns:xsd="http://www.w3.org/2001/XMLSchema" xmlns:xsi="http://www.w3.org/2001/XMLSchema-instance" xmlns="http://www.boldonjames.com/2008/01/sie/internal/label" sislVersion="0" policy="62ce6783-82ea-4750-803b-31d9c1323077" origin="userSelected">
  <element uid="id_classification_nonbusiness" value=""/>
</sisl>
</file>

<file path=customXml/itemProps1.xml><?xml version="1.0" encoding="utf-8"?>
<ds:datastoreItem xmlns:ds="http://schemas.openxmlformats.org/officeDocument/2006/customXml" ds:itemID="{2ACCA8A3-904E-416F-B54E-C057E604DF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11e99a-f97a-4e75-968d-b180d7afd6b2"/>
    <ds:schemaRef ds:uri="1c6c3e7d-f19b-4bbc-9670-9551b07ddc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5591EA-D61B-4EC1-BC76-0A727B24BEAB}">
  <ds:schemaRefs>
    <ds:schemaRef ds:uri="http://schemas.microsoft.com/sharepoint/v3/contenttype/forms"/>
  </ds:schemaRefs>
</ds:datastoreItem>
</file>

<file path=customXml/itemProps3.xml><?xml version="1.0" encoding="utf-8"?>
<ds:datastoreItem xmlns:ds="http://schemas.openxmlformats.org/officeDocument/2006/customXml" ds:itemID="{C9913ECD-3BE0-452A-A0CB-590A052346B8}">
  <ds:schemaRefs>
    <ds:schemaRef ds:uri="1c6c3e7d-f19b-4bbc-9670-9551b07ddc6f"/>
    <ds:schemaRef ds:uri="http://schemas.microsoft.com/office/2006/metadata/properties"/>
    <ds:schemaRef ds:uri="ed11e99a-f97a-4e75-968d-b180d7afd6b2"/>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5878A3EA-55F2-4F15-9FB6-746EBCD1F34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الرئيسية</vt:lpstr>
      <vt:lpstr>قائمة المحتويات</vt:lpstr>
      <vt:lpstr>سجل الأداة</vt:lpstr>
      <vt:lpstr>اجراءات التقييم وقياس الإلتزام</vt:lpstr>
      <vt:lpstr>تعليمات</vt:lpstr>
      <vt:lpstr>شعار الجهة</vt:lpstr>
      <vt:lpstr>معلومات اساسية عن الجهة</vt:lpstr>
      <vt:lpstr>معلومات عن المرفق 1 </vt:lpstr>
      <vt:lpstr>حالة الالتزام بالضوابط للمرفق 1</vt:lpstr>
      <vt:lpstr>ملخص نتائج التقييم والإلتزام م1</vt:lpstr>
      <vt:lpstr>معلومات عن المرفق 2</vt:lpstr>
      <vt:lpstr>حالة الالتزام بالضوابط للمرفق 2</vt:lpstr>
      <vt:lpstr>ملخص نتائج التقييم والإلتزام م2</vt:lpstr>
      <vt:lpstr>معلومات عن المرفق 3</vt:lpstr>
      <vt:lpstr>حالة الالتزام بالضوابط للمرفق 3</vt:lpstr>
      <vt:lpstr>ملخص نتائج التقييم والإلتزام م3</vt:lpstr>
      <vt:lpstr>معلومات عن المرفق 4</vt:lpstr>
      <vt:lpstr>حالة الالتزام بالضوابط للمرفق 4</vt:lpstr>
      <vt:lpstr>ملخص نتائج التقييم والإلتزام م4</vt:lpstr>
      <vt:lpstr>معلومات عن المرفق 5</vt:lpstr>
      <vt:lpstr>حالة الالتزام بالضوابط للمرفق 5</vt:lpstr>
      <vt:lpstr>ملخص نتائج التقييم والإلتزام م5</vt:lpstr>
      <vt:lpstr>Data Validation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Ibrahim A. Alsaiari</dc:creator>
  <cp:keywords/>
  <cp:lastModifiedBy>Ibrahim A. Alsaiari</cp:lastModifiedBy>
  <dcterms:created xsi:type="dcterms:W3CDTF">2020-05-11T15:42:15Z</dcterms:created>
  <dcterms:modified xsi:type="dcterms:W3CDTF">2022-09-12T10:29:21Z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0x01010049AF783B527B204D919741BD73D627F7</vt:lpwstr>
  </property>
  <property fmtid="{D5CDD505-2E9C-101B-9397-08002B2CF9AE}" pid="3" name="Order">
    <vt:r8>13300</vt:r8>
  </property>
  <property fmtid="{D5CDD505-2E9C-101B-9397-08002B2CF9AE}" pid="4" name="docIndexRef">
    <vt:lpwstr>40f905ee-e7b8-41f0-b758-1e99a29b183c</vt:lpwstr>
  </property>
  <property fmtid="{D5CDD505-2E9C-101B-9397-08002B2CF9AE}" pid="5" name="bjSaver">
    <vt:lpwstr>HxDG5z39MUfFtRc8X42colEaIhhHl0a7</vt:lpwstr>
  </property>
  <property fmtid="{D5CDD505-2E9C-101B-9397-08002B2CF9AE}" pid="6" name="bjClsUserRVM">
    <vt:lpwstr>[]</vt:lpwstr>
  </property>
  <property fmtid="{D5CDD505-2E9C-101B-9397-08002B2CF9AE}" pid="7" name="bjLeftHeaderLabel-first">
    <vt:lpwstr>&amp;"Arial,Regular"&amp;09&amp;B&amp;K3EB43EPUBLIC</vt:lpwstr>
  </property>
  <property fmtid="{D5CDD505-2E9C-101B-9397-08002B2CF9AE}" pid="8" name="bjLeftHeaderLabel-even">
    <vt:lpwstr>&amp;"Arial,Regular"&amp;09&amp;B&amp;K3EB43EPUBLIC</vt:lpwstr>
  </property>
  <property fmtid="{D5CDD505-2E9C-101B-9397-08002B2CF9AE}" pid="9" name="bjLeftHeaderLabel">
    <vt:lpwstr>&amp;"Arial,Regular"&amp;09&amp;B&amp;K3EB43EPUBLIC</vt:lpwstr>
  </property>
  <property fmtid="{D5CDD505-2E9C-101B-9397-08002B2CF9AE}" pid="10" name="bjCentreHeaderLabel">
    <vt:lpwstr>&amp;"Arial,Regular"&amp;09&amp;B&amp;K3EB43EPUBLIC</vt:lpwstr>
  </property>
  <property fmtid="{D5CDD505-2E9C-101B-9397-08002B2CF9AE}" pid="11" name="bjDocumentLabelXML">
    <vt:lpwstr>&lt;?xml version="1.0" encoding="us-ascii"?&gt;&lt;sisl xmlns:xsd="http://www.w3.org/2001/XMLSchema" xmlns:xsi="http://www.w3.org/2001/XMLSchema-instance" sislVersion="0" policy="62ce6783-82ea-4750-803b-31d9c1323077" origin="userSelected" xmlns="http://www.boldonj</vt:lpwstr>
  </property>
  <property fmtid="{D5CDD505-2E9C-101B-9397-08002B2CF9AE}" pid="12" name="bjDocumentLabelXML-0">
    <vt:lpwstr>ames.com/2008/01/sie/internal/label"&gt;&lt;element uid="id_classification_nonbusiness" value="" /&gt;&lt;/sisl&gt;</vt:lpwstr>
  </property>
  <property fmtid="{D5CDD505-2E9C-101B-9397-08002B2CF9AE}" pid="13" name="bjDocumentSecurityLabel">
    <vt:lpwstr>PUBLIC</vt:lpwstr>
  </property>
  <property fmtid="{D5CDD505-2E9C-101B-9397-08002B2CF9AE}" pid="14" name="MSIP_Label_9194e219-2117-4cf2-ac13-de3be428a23a_Enabled">
    <vt:lpwstr>True</vt:lpwstr>
  </property>
  <property fmtid="{D5CDD505-2E9C-101B-9397-08002B2CF9AE}" pid="15" name="MSIP_Label_9194e219-2117-4cf2-ac13-de3be428a23a_SiteId">
    <vt:lpwstr>3513f714-df76-4adb-86d2-f4a9bf2351c5</vt:lpwstr>
  </property>
  <property fmtid="{D5CDD505-2E9C-101B-9397-08002B2CF9AE}" pid="16" name="MSIP_Label_9194e219-2117-4cf2-ac13-de3be428a23a_SetDate">
    <vt:lpwstr>2022-08-08T07:32:48.6848943Z</vt:lpwstr>
  </property>
  <property fmtid="{D5CDD505-2E9C-101B-9397-08002B2CF9AE}" pid="17" name="MSIP_Label_9194e219-2117-4cf2-ac13-de3be428a23a_Name">
    <vt:lpwstr>عام</vt:lpwstr>
  </property>
  <property fmtid="{D5CDD505-2E9C-101B-9397-08002B2CF9AE}" pid="18" name="MSIP_Label_9194e219-2117-4cf2-ac13-de3be428a23a_ActionId">
    <vt:lpwstr>225cd1b7-03da-417c-9586-2afab108a556</vt:lpwstr>
  </property>
  <property fmtid="{D5CDD505-2E9C-101B-9397-08002B2CF9AE}" pid="19" name="MSIP_Label_9194e219-2117-4cf2-ac13-de3be428a23a_Extended_MSFT_Method">
    <vt:lpwstr>Manual</vt:lpwstr>
  </property>
  <property fmtid="{D5CDD505-2E9C-101B-9397-08002B2CF9AE}" pid="20" name="Sensitivity">
    <vt:lpwstr>عام</vt:lpwstr>
  </property>
</Properties>
</file>